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Botesti\"/>
    </mc:Choice>
  </mc:AlternateContent>
  <xr:revisionPtr revIDLastSave="0" documentId="8_{282A8CAB-AFFA-4006-AB51-B4384EE0AB01}" xr6:coauthVersionLast="43" xr6:coauthVersionMax="43" xr10:uidLastSave="{00000000-0000-0000-0000-000000000000}"/>
  <bookViews>
    <workbookView xWindow="735" yWindow="2670" windowWidth="15375" windowHeight="7875" activeTab="2" xr2:uid="{3285DA14-96F0-4D42-82AB-ECB60DF35305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3" l="1"/>
  <c r="D14" i="3" s="1"/>
  <c r="D13" i="3" s="1"/>
  <c r="D12" i="3" s="1"/>
  <c r="E15" i="3"/>
  <c r="E14" i="3" s="1"/>
  <c r="E13" i="3" s="1"/>
  <c r="E12" i="3" s="1"/>
  <c r="E11" i="3" s="1"/>
  <c r="G15" i="3"/>
  <c r="F15" i="3" s="1"/>
  <c r="K15" i="3" s="1"/>
  <c r="H15" i="3"/>
  <c r="H14" i="3" s="1"/>
  <c r="H13" i="3" s="1"/>
  <c r="H12" i="3" s="1"/>
  <c r="I15" i="3"/>
  <c r="I14" i="3" s="1"/>
  <c r="I13" i="3" s="1"/>
  <c r="I12" i="3" s="1"/>
  <c r="J15" i="3"/>
  <c r="J14" i="3" s="1"/>
  <c r="J13" i="3" s="1"/>
  <c r="J12" i="3" s="1"/>
  <c r="J11" i="3" s="1"/>
  <c r="F16" i="3"/>
  <c r="K16" i="3" s="1"/>
  <c r="D19" i="3"/>
  <c r="D18" i="3" s="1"/>
  <c r="D17" i="3" s="1"/>
  <c r="E19" i="3"/>
  <c r="E18" i="3" s="1"/>
  <c r="E17" i="3" s="1"/>
  <c r="G19" i="3"/>
  <c r="G18" i="3" s="1"/>
  <c r="H19" i="3"/>
  <c r="F19" i="3" s="1"/>
  <c r="K19" i="3" s="1"/>
  <c r="I19" i="3"/>
  <c r="I18" i="3" s="1"/>
  <c r="I17" i="3" s="1"/>
  <c r="J19" i="3"/>
  <c r="J18" i="3" s="1"/>
  <c r="J17" i="3" s="1"/>
  <c r="F20" i="3"/>
  <c r="K20" i="3"/>
  <c r="F21" i="3"/>
  <c r="K21" i="3" s="1"/>
  <c r="F22" i="3"/>
  <c r="K22" i="3"/>
  <c r="F23" i="3"/>
  <c r="K23" i="3" s="1"/>
  <c r="D24" i="3"/>
  <c r="E24" i="3"/>
  <c r="G24" i="3"/>
  <c r="H24" i="3"/>
  <c r="F24" i="3" s="1"/>
  <c r="K24" i="3" s="1"/>
  <c r="I24" i="3"/>
  <c r="J24" i="3"/>
  <c r="F25" i="3"/>
  <c r="K25" i="3"/>
  <c r="D16" i="2"/>
  <c r="D15" i="2" s="1"/>
  <c r="D14" i="2" s="1"/>
  <c r="E16" i="2"/>
  <c r="E15" i="2" s="1"/>
  <c r="E14" i="2" s="1"/>
  <c r="G16" i="2"/>
  <c r="F16" i="2" s="1"/>
  <c r="K16" i="2" s="1"/>
  <c r="H16" i="2"/>
  <c r="H15" i="2" s="1"/>
  <c r="H14" i="2" s="1"/>
  <c r="I16" i="2"/>
  <c r="I15" i="2" s="1"/>
  <c r="I14" i="2" s="1"/>
  <c r="J16" i="2"/>
  <c r="J15" i="2" s="1"/>
  <c r="J14" i="2" s="1"/>
  <c r="F17" i="2"/>
  <c r="K17" i="2" s="1"/>
  <c r="D18" i="2"/>
  <c r="E18" i="2"/>
  <c r="G18" i="2"/>
  <c r="F18" i="2" s="1"/>
  <c r="K18" i="2" s="1"/>
  <c r="H18" i="2"/>
  <c r="I18" i="2"/>
  <c r="J18" i="2"/>
  <c r="F19" i="2"/>
  <c r="K19" i="2"/>
  <c r="F20" i="2"/>
  <c r="K20" i="2" s="1"/>
  <c r="F21" i="2"/>
  <c r="K21" i="2"/>
  <c r="D24" i="2"/>
  <c r="D23" i="2" s="1"/>
  <c r="D22" i="2" s="1"/>
  <c r="E24" i="2"/>
  <c r="E23" i="2" s="1"/>
  <c r="E22" i="2" s="1"/>
  <c r="G24" i="2"/>
  <c r="F24" i="2" s="1"/>
  <c r="K24" i="2" s="1"/>
  <c r="H24" i="2"/>
  <c r="H23" i="2" s="1"/>
  <c r="H22" i="2" s="1"/>
  <c r="I24" i="2"/>
  <c r="I23" i="2" s="1"/>
  <c r="I22" i="2" s="1"/>
  <c r="J24" i="2"/>
  <c r="J23" i="2" s="1"/>
  <c r="J22" i="2" s="1"/>
  <c r="F25" i="2"/>
  <c r="K25" i="2" s="1"/>
  <c r="F26" i="2"/>
  <c r="K26" i="2"/>
  <c r="D27" i="2"/>
  <c r="E27" i="2"/>
  <c r="G27" i="2"/>
  <c r="F27" i="2" s="1"/>
  <c r="H27" i="2"/>
  <c r="I27" i="2"/>
  <c r="J27" i="2"/>
  <c r="K27" i="2"/>
  <c r="F28" i="2"/>
  <c r="K28" i="2" s="1"/>
  <c r="F29" i="2"/>
  <c r="K29" i="2"/>
  <c r="F30" i="2"/>
  <c r="K30" i="2" s="1"/>
  <c r="F31" i="2"/>
  <c r="K31" i="2"/>
  <c r="D33" i="2"/>
  <c r="E33" i="2"/>
  <c r="E32" i="2" s="1"/>
  <c r="G33" i="2"/>
  <c r="F33" i="2" s="1"/>
  <c r="H33" i="2"/>
  <c r="I33" i="2"/>
  <c r="J33" i="2"/>
  <c r="J32" i="2" s="1"/>
  <c r="K33" i="2"/>
  <c r="F34" i="2"/>
  <c r="K34" i="2" s="1"/>
  <c r="F35" i="2"/>
  <c r="K35" i="2"/>
  <c r="F36" i="2"/>
  <c r="K36" i="2" s="1"/>
  <c r="E37" i="2"/>
  <c r="D38" i="2"/>
  <c r="D37" i="2" s="1"/>
  <c r="E38" i="2"/>
  <c r="G38" i="2"/>
  <c r="G37" i="2" s="1"/>
  <c r="H38" i="2"/>
  <c r="F38" i="2" s="1"/>
  <c r="I38" i="2"/>
  <c r="I37" i="2" s="1"/>
  <c r="J38" i="2"/>
  <c r="J37" i="2" s="1"/>
  <c r="F39" i="2"/>
  <c r="K39" i="2"/>
  <c r="F40" i="2"/>
  <c r="K40" i="2" s="1"/>
  <c r="D42" i="2"/>
  <c r="D41" i="2" s="1"/>
  <c r="E42" i="2"/>
  <c r="E41" i="2" s="1"/>
  <c r="G42" i="2"/>
  <c r="G41" i="2" s="1"/>
  <c r="H42" i="2"/>
  <c r="F42" i="2" s="1"/>
  <c r="I42" i="2"/>
  <c r="I41" i="2" s="1"/>
  <c r="J42" i="2"/>
  <c r="J41" i="2" s="1"/>
  <c r="F43" i="2"/>
  <c r="K43" i="2"/>
  <c r="D47" i="2"/>
  <c r="D46" i="2" s="1"/>
  <c r="D45" i="2" s="1"/>
  <c r="E47" i="2"/>
  <c r="E46" i="2" s="1"/>
  <c r="E45" i="2" s="1"/>
  <c r="G47" i="2"/>
  <c r="F47" i="2" s="1"/>
  <c r="K47" i="2" s="1"/>
  <c r="H47" i="2"/>
  <c r="H46" i="2" s="1"/>
  <c r="H45" i="2" s="1"/>
  <c r="I47" i="2"/>
  <c r="I46" i="2" s="1"/>
  <c r="I45" i="2" s="1"/>
  <c r="J47" i="2"/>
  <c r="J46" i="2" s="1"/>
  <c r="J45" i="2" s="1"/>
  <c r="F48" i="2"/>
  <c r="K48" i="2" s="1"/>
  <c r="E50" i="2"/>
  <c r="E49" i="2" s="1"/>
  <c r="I50" i="2"/>
  <c r="I49" i="2" s="1"/>
  <c r="D51" i="2"/>
  <c r="D50" i="2" s="1"/>
  <c r="D49" i="2" s="1"/>
  <c r="E51" i="2"/>
  <c r="G51" i="2"/>
  <c r="G50" i="2" s="1"/>
  <c r="H51" i="2"/>
  <c r="F51" i="2" s="1"/>
  <c r="K51" i="2" s="1"/>
  <c r="I51" i="2"/>
  <c r="J51" i="2"/>
  <c r="J50" i="2" s="1"/>
  <c r="J49" i="2" s="1"/>
  <c r="F52" i="2"/>
  <c r="K52" i="2"/>
  <c r="D53" i="2"/>
  <c r="E53" i="2"/>
  <c r="G53" i="2"/>
  <c r="F53" i="2" s="1"/>
  <c r="K53" i="2" s="1"/>
  <c r="H53" i="2"/>
  <c r="I53" i="2"/>
  <c r="J53" i="2"/>
  <c r="F54" i="2"/>
  <c r="K54" i="2" s="1"/>
  <c r="F55" i="2"/>
  <c r="K55" i="2"/>
  <c r="D56" i="2"/>
  <c r="E56" i="2"/>
  <c r="G56" i="2"/>
  <c r="F56" i="2" s="1"/>
  <c r="H56" i="2"/>
  <c r="I56" i="2"/>
  <c r="J56" i="2"/>
  <c r="K56" i="2"/>
  <c r="F57" i="2"/>
  <c r="K57" i="2" s="1"/>
  <c r="D60" i="2"/>
  <c r="D59" i="2" s="1"/>
  <c r="D58" i="2" s="1"/>
  <c r="E60" i="2"/>
  <c r="E59" i="2" s="1"/>
  <c r="E58" i="2" s="1"/>
  <c r="G60" i="2"/>
  <c r="G59" i="2" s="1"/>
  <c r="H60" i="2"/>
  <c r="F60" i="2" s="1"/>
  <c r="I60" i="2"/>
  <c r="I59" i="2" s="1"/>
  <c r="I58" i="2" s="1"/>
  <c r="J60" i="2"/>
  <c r="J59" i="2" s="1"/>
  <c r="J58" i="2" s="1"/>
  <c r="F61" i="2"/>
  <c r="K61" i="2"/>
  <c r="F62" i="2"/>
  <c r="K62" i="2" s="1"/>
  <c r="D63" i="2"/>
  <c r="E63" i="2"/>
  <c r="G63" i="2"/>
  <c r="H63" i="2"/>
  <c r="F63" i="2" s="1"/>
  <c r="I63" i="2"/>
  <c r="J63" i="2"/>
  <c r="F64" i="2"/>
  <c r="K64" i="2"/>
  <c r="D17" i="1"/>
  <c r="D16" i="1" s="1"/>
  <c r="D15" i="1" s="1"/>
  <c r="E17" i="1"/>
  <c r="E16" i="1" s="1"/>
  <c r="E15" i="1" s="1"/>
  <c r="G17" i="1"/>
  <c r="F17" i="1" s="1"/>
  <c r="K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/>
  <c r="D19" i="1"/>
  <c r="E19" i="1"/>
  <c r="G19" i="1"/>
  <c r="F19" i="1" s="1"/>
  <c r="K19" i="1" s="1"/>
  <c r="H19" i="1"/>
  <c r="I19" i="1"/>
  <c r="J19" i="1"/>
  <c r="F20" i="1"/>
  <c r="K20" i="1"/>
  <c r="F21" i="1"/>
  <c r="K21" i="1"/>
  <c r="F22" i="1"/>
  <c r="K22" i="1"/>
  <c r="D25" i="1"/>
  <c r="D24" i="1" s="1"/>
  <c r="D23" i="1" s="1"/>
  <c r="E25" i="1"/>
  <c r="E24" i="1" s="1"/>
  <c r="E23" i="1" s="1"/>
  <c r="G25" i="1"/>
  <c r="F25" i="1" s="1"/>
  <c r="K25" i="1" s="1"/>
  <c r="H25" i="1"/>
  <c r="H24" i="1" s="1"/>
  <c r="H23" i="1" s="1"/>
  <c r="I25" i="1"/>
  <c r="I24" i="1" s="1"/>
  <c r="I23" i="1" s="1"/>
  <c r="J25" i="1"/>
  <c r="J24" i="1" s="1"/>
  <c r="J23" i="1" s="1"/>
  <c r="F26" i="1"/>
  <c r="K26" i="1"/>
  <c r="F27" i="1"/>
  <c r="K27" i="1"/>
  <c r="D28" i="1"/>
  <c r="E28" i="1"/>
  <c r="G28" i="1"/>
  <c r="F28" i="1" s="1"/>
  <c r="K28" i="1" s="1"/>
  <c r="H28" i="1"/>
  <c r="I28" i="1"/>
  <c r="J28" i="1"/>
  <c r="F29" i="1"/>
  <c r="K29" i="1"/>
  <c r="F30" i="1"/>
  <c r="K30" i="1"/>
  <c r="F31" i="1"/>
  <c r="K31" i="1"/>
  <c r="F32" i="1"/>
  <c r="K32" i="1"/>
  <c r="D34" i="1"/>
  <c r="E34" i="1"/>
  <c r="G34" i="1"/>
  <c r="F34" i="1" s="1"/>
  <c r="K34" i="1" s="1"/>
  <c r="H34" i="1"/>
  <c r="I34" i="1"/>
  <c r="J34" i="1"/>
  <c r="F35" i="1"/>
  <c r="K35" i="1"/>
  <c r="F36" i="1"/>
  <c r="K36" i="1"/>
  <c r="F37" i="1"/>
  <c r="K37" i="1"/>
  <c r="D39" i="1"/>
  <c r="D38" i="1" s="1"/>
  <c r="E39" i="1"/>
  <c r="E38" i="1" s="1"/>
  <c r="G39" i="1"/>
  <c r="F39" i="1" s="1"/>
  <c r="K39" i="1" s="1"/>
  <c r="H39" i="1"/>
  <c r="H38" i="1" s="1"/>
  <c r="I39" i="1"/>
  <c r="I38" i="1" s="1"/>
  <c r="J39" i="1"/>
  <c r="J38" i="1" s="1"/>
  <c r="F40" i="1"/>
  <c r="K40" i="1"/>
  <c r="F41" i="1"/>
  <c r="K41" i="1"/>
  <c r="D43" i="1"/>
  <c r="D42" i="1" s="1"/>
  <c r="E43" i="1"/>
  <c r="E42" i="1" s="1"/>
  <c r="G43" i="1"/>
  <c r="F43" i="1" s="1"/>
  <c r="K43" i="1" s="1"/>
  <c r="H43" i="1"/>
  <c r="H42" i="1" s="1"/>
  <c r="I43" i="1"/>
  <c r="I42" i="1" s="1"/>
  <c r="J43" i="1"/>
  <c r="J42" i="1" s="1"/>
  <c r="F44" i="1"/>
  <c r="K44" i="1"/>
  <c r="D48" i="1"/>
  <c r="D47" i="1" s="1"/>
  <c r="D46" i="1" s="1"/>
  <c r="E48" i="1"/>
  <c r="E47" i="1" s="1"/>
  <c r="E46" i="1" s="1"/>
  <c r="G48" i="1"/>
  <c r="F48" i="1" s="1"/>
  <c r="K48" i="1" s="1"/>
  <c r="H48" i="1"/>
  <c r="H47" i="1" s="1"/>
  <c r="H46" i="1" s="1"/>
  <c r="I48" i="1"/>
  <c r="I47" i="1" s="1"/>
  <c r="I46" i="1" s="1"/>
  <c r="J48" i="1"/>
  <c r="J47" i="1" s="1"/>
  <c r="J46" i="1" s="1"/>
  <c r="J45" i="1" s="1"/>
  <c r="F49" i="1"/>
  <c r="K49" i="1"/>
  <c r="D52" i="1"/>
  <c r="D51" i="1" s="1"/>
  <c r="D50" i="1" s="1"/>
  <c r="E52" i="1"/>
  <c r="E51" i="1" s="1"/>
  <c r="G52" i="1"/>
  <c r="F52" i="1" s="1"/>
  <c r="H52" i="1"/>
  <c r="H51" i="1" s="1"/>
  <c r="H50" i="1" s="1"/>
  <c r="I52" i="1"/>
  <c r="I51" i="1" s="1"/>
  <c r="I50" i="1" s="1"/>
  <c r="J52" i="1"/>
  <c r="J51" i="1" s="1"/>
  <c r="J50" i="1" s="1"/>
  <c r="K52" i="1"/>
  <c r="F53" i="1"/>
  <c r="K53" i="1"/>
  <c r="D54" i="1"/>
  <c r="E54" i="1"/>
  <c r="G54" i="1"/>
  <c r="F54" i="1" s="1"/>
  <c r="K54" i="1" s="1"/>
  <c r="H54" i="1"/>
  <c r="I54" i="1"/>
  <c r="J54" i="1"/>
  <c r="F55" i="1"/>
  <c r="K55" i="1"/>
  <c r="F56" i="1"/>
  <c r="K56" i="1"/>
  <c r="F57" i="1"/>
  <c r="K57" i="1"/>
  <c r="F58" i="1"/>
  <c r="K58" i="1"/>
  <c r="D61" i="1"/>
  <c r="D60" i="1" s="1"/>
  <c r="D59" i="1" s="1"/>
  <c r="E61" i="1"/>
  <c r="E60" i="1" s="1"/>
  <c r="E59" i="1" s="1"/>
  <c r="G61" i="1"/>
  <c r="H61" i="1"/>
  <c r="H60" i="1" s="1"/>
  <c r="H59" i="1" s="1"/>
  <c r="I61" i="1"/>
  <c r="I60" i="1" s="1"/>
  <c r="I59" i="1" s="1"/>
  <c r="J61" i="1"/>
  <c r="J60" i="1" s="1"/>
  <c r="J59" i="1" s="1"/>
  <c r="F62" i="1"/>
  <c r="K62" i="1"/>
  <c r="F63" i="1"/>
  <c r="K63" i="1"/>
  <c r="F64" i="1"/>
  <c r="K64" i="1"/>
  <c r="F65" i="1"/>
  <c r="K65" i="1"/>
  <c r="F66" i="1"/>
  <c r="K66" i="1"/>
  <c r="F67" i="1"/>
  <c r="K67" i="1"/>
  <c r="D68" i="1"/>
  <c r="E68" i="1"/>
  <c r="G68" i="1"/>
  <c r="F68" i="1" s="1"/>
  <c r="H68" i="1"/>
  <c r="I68" i="1"/>
  <c r="K68" i="1" s="1"/>
  <c r="J68" i="1"/>
  <c r="F69" i="1"/>
  <c r="K69" i="1"/>
  <c r="F70" i="1"/>
  <c r="K70" i="1"/>
  <c r="G17" i="3" l="1"/>
  <c r="I11" i="3"/>
  <c r="D11" i="3"/>
  <c r="G14" i="3"/>
  <c r="H18" i="3"/>
  <c r="H17" i="3" s="1"/>
  <c r="H11" i="3" s="1"/>
  <c r="G23" i="2"/>
  <c r="G49" i="2"/>
  <c r="I32" i="2"/>
  <c r="I13" i="2" s="1"/>
  <c r="I12" i="2" s="1"/>
  <c r="I11" i="2" s="1"/>
  <c r="J44" i="2"/>
  <c r="E44" i="2"/>
  <c r="K42" i="2"/>
  <c r="F37" i="2"/>
  <c r="K37" i="2" s="1"/>
  <c r="J13" i="2"/>
  <c r="J12" i="2" s="1"/>
  <c r="J11" i="2" s="1"/>
  <c r="E13" i="2"/>
  <c r="E12" i="2" s="1"/>
  <c r="E11" i="2" s="1"/>
  <c r="H44" i="2"/>
  <c r="K63" i="2"/>
  <c r="G46" i="2"/>
  <c r="K38" i="2"/>
  <c r="D32" i="2"/>
  <c r="K60" i="2"/>
  <c r="G58" i="2"/>
  <c r="F58" i="2" s="1"/>
  <c r="K58" i="2" s="1"/>
  <c r="I44" i="2"/>
  <c r="D44" i="2"/>
  <c r="G32" i="2"/>
  <c r="D13" i="2"/>
  <c r="D12" i="2" s="1"/>
  <c r="D11" i="2" s="1"/>
  <c r="H50" i="2"/>
  <c r="H49" i="2" s="1"/>
  <c r="H41" i="2"/>
  <c r="F41" i="2" s="1"/>
  <c r="K41" i="2" s="1"/>
  <c r="H37" i="2"/>
  <c r="H32" i="2" s="1"/>
  <c r="H13" i="2" s="1"/>
  <c r="H12" i="2" s="1"/>
  <c r="H11" i="2" s="1"/>
  <c r="G15" i="2"/>
  <c r="H59" i="2"/>
  <c r="H58" i="2" s="1"/>
  <c r="F61" i="1"/>
  <c r="K61" i="1" s="1"/>
  <c r="G60" i="1"/>
  <c r="G51" i="1"/>
  <c r="I45" i="1"/>
  <c r="D45" i="1"/>
  <c r="H33" i="1"/>
  <c r="H14" i="1"/>
  <c r="H13" i="1" s="1"/>
  <c r="E50" i="1"/>
  <c r="E45" i="1" s="1"/>
  <c r="H45" i="1"/>
  <c r="J33" i="1"/>
  <c r="J14" i="1" s="1"/>
  <c r="J13" i="1" s="1"/>
  <c r="E33" i="1"/>
  <c r="E14" i="1" s="1"/>
  <c r="I33" i="1"/>
  <c r="I14" i="1" s="1"/>
  <c r="I13" i="1" s="1"/>
  <c r="D33" i="1"/>
  <c r="D14" i="1" s="1"/>
  <c r="D13" i="1" s="1"/>
  <c r="G47" i="1"/>
  <c r="G24" i="1"/>
  <c r="G16" i="1"/>
  <c r="G42" i="1"/>
  <c r="F42" i="1" s="1"/>
  <c r="K42" i="1" s="1"/>
  <c r="G38" i="1"/>
  <c r="F38" i="1" s="1"/>
  <c r="K38" i="1" s="1"/>
  <c r="F17" i="3" l="1"/>
  <c r="K17" i="3" s="1"/>
  <c r="F14" i="3"/>
  <c r="K14" i="3" s="1"/>
  <c r="G13" i="3"/>
  <c r="F18" i="3"/>
  <c r="K18" i="3" s="1"/>
  <c r="F32" i="2"/>
  <c r="K32" i="2" s="1"/>
  <c r="F50" i="2"/>
  <c r="K50" i="2" s="1"/>
  <c r="F59" i="2"/>
  <c r="K59" i="2" s="1"/>
  <c r="F46" i="2"/>
  <c r="K46" i="2" s="1"/>
  <c r="G45" i="2"/>
  <c r="F49" i="2"/>
  <c r="K49" i="2" s="1"/>
  <c r="G14" i="2"/>
  <c r="F15" i="2"/>
  <c r="K15" i="2" s="1"/>
  <c r="F23" i="2"/>
  <c r="K23" i="2" s="1"/>
  <c r="G22" i="2"/>
  <c r="F22" i="2" s="1"/>
  <c r="K22" i="2" s="1"/>
  <c r="E13" i="1"/>
  <c r="J11" i="1"/>
  <c r="J12" i="1"/>
  <c r="I11" i="1"/>
  <c r="I12" i="1"/>
  <c r="D11" i="1"/>
  <c r="D12" i="1"/>
  <c r="F51" i="1"/>
  <c r="K51" i="1" s="1"/>
  <c r="G50" i="1"/>
  <c r="F50" i="1" s="1"/>
  <c r="K50" i="1" s="1"/>
  <c r="F60" i="1"/>
  <c r="K60" i="1" s="1"/>
  <c r="G59" i="1"/>
  <c r="F59" i="1" s="1"/>
  <c r="K59" i="1" s="1"/>
  <c r="G33" i="1"/>
  <c r="F33" i="1" s="1"/>
  <c r="K33" i="1" s="1"/>
  <c r="H11" i="1"/>
  <c r="H12" i="1"/>
  <c r="F47" i="1"/>
  <c r="K47" i="1" s="1"/>
  <c r="G46" i="1"/>
  <c r="F16" i="1"/>
  <c r="K16" i="1" s="1"/>
  <c r="G15" i="1"/>
  <c r="F24" i="1"/>
  <c r="K24" i="1" s="1"/>
  <c r="G23" i="1"/>
  <c r="F23" i="1" s="1"/>
  <c r="K23" i="1" s="1"/>
  <c r="G12" i="3" l="1"/>
  <c r="F13" i="3"/>
  <c r="K13" i="3" s="1"/>
  <c r="G13" i="2"/>
  <c r="F14" i="2"/>
  <c r="K14" i="2" s="1"/>
  <c r="F45" i="2"/>
  <c r="K45" i="2" s="1"/>
  <c r="G44" i="2"/>
  <c r="F44" i="2" s="1"/>
  <c r="K44" i="2" s="1"/>
  <c r="F15" i="1"/>
  <c r="K15" i="1" s="1"/>
  <c r="G14" i="1"/>
  <c r="F46" i="1"/>
  <c r="K46" i="1" s="1"/>
  <c r="G45" i="1"/>
  <c r="F45" i="1" s="1"/>
  <c r="K45" i="1" s="1"/>
  <c r="E12" i="1"/>
  <c r="E11" i="1"/>
  <c r="F12" i="3" l="1"/>
  <c r="K12" i="3" s="1"/>
  <c r="G11" i="3"/>
  <c r="F11" i="3" s="1"/>
  <c r="K11" i="3" s="1"/>
  <c r="G12" i="2"/>
  <c r="F13" i="2"/>
  <c r="K13" i="2" s="1"/>
  <c r="F14" i="1"/>
  <c r="K14" i="1" s="1"/>
  <c r="G13" i="1"/>
  <c r="F12" i="2" l="1"/>
  <c r="K12" i="2" s="1"/>
  <c r="G11" i="2"/>
  <c r="F11" i="2" s="1"/>
  <c r="K11" i="2" s="1"/>
  <c r="F13" i="1"/>
  <c r="K13" i="1" s="1"/>
  <c r="G11" i="1"/>
  <c r="F11" i="1" s="1"/>
  <c r="K11" i="1" s="1"/>
  <c r="G12" i="1"/>
  <c r="F12" i="1" s="1"/>
  <c r="K12" i="1" s="1"/>
</calcChain>
</file>

<file path=xl/sharedStrings.xml><?xml version="1.0" encoding="utf-8"?>
<sst xmlns="http://schemas.openxmlformats.org/spreadsheetml/2006/main" count="456" uniqueCount="241">
  <si>
    <t>CENTRALIZAT</t>
  </si>
  <si>
    <t xml:space="preserve"> Anexa 12</t>
  </si>
  <si>
    <t>Cont de executie - Venituri - Bugetul local</t>
  </si>
  <si>
    <t>Trimestrul: 4, Anul: 2021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</si>
  <si>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</si>
  <si>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</si>
  <si>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</si>
  <si>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</si>
  <si>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</si>
  <si>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</si>
  <si>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</si>
  <si>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</si>
  <si>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</si>
  <si>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</si>
  <si>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</si>
  <si>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</si>
  <si>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</si>
  <si>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</si>
  <si>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</si>
  <si>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</si>
  <si>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</si>
  <si>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</si>
  <si>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</si>
  <si>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</si>
  <si>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</si>
  <si>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</si>
  <si>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</si>
  <si>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</si>
  <si>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</si>
  <si>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</si>
  <si>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</si>
  <si>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</si>
  <si>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</si>
  <si>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</si>
  <si>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</si>
  <si>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</si>
  <si>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</si>
  <si>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</si>
  <si>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</si>
  <si>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</si>
  <si>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</si>
  <si>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</si>
  <si>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</si>
  <si>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</si>
  <si>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</si>
  <si>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</si>
  <si>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</si>
  <si>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</si>
  <si>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</si>
  <si>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</si>
  <si>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</si>
  <si>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</si>
  <si>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</si>
  <si>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</si>
  <si>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</si>
  <si>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</si>
  <si>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</si>
  <si>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</si>
  <si>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</si>
  <si>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</si>
  <si>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</si>
  <si>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</si>
  <si>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</si>
  <si>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</si>
  <si>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</si>
  <si>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</si>
  <si>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</si>
  <si>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</si>
  <si>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</si>
  <si>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</si>
  <si>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</si>
  <si>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</si>
  <si>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</si>
  <si>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</si>
  <si>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</si>
  <si>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</si>
  <si>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</si>
  <si>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</si>
  <si>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</si>
  <si>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</si>
  <si>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</si>
  <si>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</si>
  <si>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</si>
  <si>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</si>
  <si>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</si>
  <si>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</si>
  <si>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</si>
  <si>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</si>
  <si>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</si>
  <si>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</si>
  <si>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</si>
  <si>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</si>
  <si>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</si>
  <si>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</si>
  <si>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</si>
  <si>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 xml:space="preserve">Sume defalcate din taxa pe valoarea adaugata pentru drumuri </t>
  </si>
  <si>
    <t>11.02.05</t>
  </si>
  <si>
    <t>38</t>
  </si>
  <si>
    <t>Sume defalcate din taxa pe valoarea adaugata pentru echilibrarea bugetelor locale</t>
  </si>
  <si>
    <t>11.02.06</t>
  </si>
  <si>
    <t>46</t>
  </si>
  <si>
    <t>Taxe pe utilizarea bunurilor, autorizarea utilizarii bunurilor sau pe desfasurarea de activitati (cod 16.02.02+16.02.03+16.02.50)</t>
  </si>
  <si>
    <t>16.02</t>
  </si>
  <si>
    <t>47</t>
  </si>
  <si>
    <t>Impozit pe mijloacele de transport  (cod 16.02.02.01+16.02.02.02)</t>
  </si>
  <si>
    <t>16.02.02</t>
  </si>
  <si>
    <t>48</t>
  </si>
  <si>
    <t>Taxa asupra mijloacelor de transport detinute de persoane fizice *)</t>
  </si>
  <si>
    <t>16.02.02.01</t>
  </si>
  <si>
    <t>49</t>
  </si>
  <si>
    <t>Taxa asupra mijloacelor de transport detinute de persoane juridice *)</t>
  </si>
  <si>
    <t>16.02.02.02</t>
  </si>
  <si>
    <t>52</t>
  </si>
  <si>
    <t>A6.  ALTE IMPOZITE SI  TAXE  FISCALE (cod 18.02)</t>
  </si>
  <si>
    <t>00.11</t>
  </si>
  <si>
    <t>53</t>
  </si>
  <si>
    <t>Alte impozite si taxe fiscale (cod 18.02.50)</t>
  </si>
  <si>
    <t>18.02</t>
  </si>
  <si>
    <t>54</t>
  </si>
  <si>
    <t>Alte impozite si taxe</t>
  </si>
  <si>
    <t>18.02.50</t>
  </si>
  <si>
    <t>55</t>
  </si>
  <si>
    <t>C.   VENITURI NEFISCALE (cod 00.13+00.14)</t>
  </si>
  <si>
    <t>00.12</t>
  </si>
  <si>
    <t>56</t>
  </si>
  <si>
    <t>C1.  VENITURI DIN PROPRIETATE  (cod 30.02+31.02)</t>
  </si>
  <si>
    <t>00.13</t>
  </si>
  <si>
    <t>57</t>
  </si>
  <si>
    <t>Venituri din proprietate (cod 30.02.01+30.02.05+30.02.08+30.02.50)</t>
  </si>
  <si>
    <t>30.02</t>
  </si>
  <si>
    <t>60</t>
  </si>
  <si>
    <t>Venituri din concesiuni si inchirieri</t>
  </si>
  <si>
    <t>30.02.05</t>
  </si>
  <si>
    <t>62</t>
  </si>
  <si>
    <t>Alte venituri din concesiuni si inchirieri de catre institutiile publice</t>
  </si>
  <si>
    <t>30.02.05.30</t>
  </si>
  <si>
    <t>69</t>
  </si>
  <si>
    <t>C2.  VANZARI DE BUNURI SI SERVICII (cod 33.02+34.02+35.02+36.02+37.02)</t>
  </si>
  <si>
    <t>00.14</t>
  </si>
  <si>
    <t>84</t>
  </si>
  <si>
    <t>Amenzi, penalitati si confiscari (cod 35.02.01 la 35.02.03+35.02.50)</t>
  </si>
  <si>
    <t>35.02</t>
  </si>
  <si>
    <t>85</t>
  </si>
  <si>
    <t>Venituri din amenzi si alte sanctiuni aplicate potrivit dispozitiilor legale</t>
  </si>
  <si>
    <t>35.02.01</t>
  </si>
  <si>
    <t>86</t>
  </si>
  <si>
    <t>Venituri din amenzi şi alte sancţiuni aplicate de către alte instituţii de specialitate</t>
  </si>
  <si>
    <t>35.02.01.02</t>
  </si>
  <si>
    <t>91</t>
  </si>
  <si>
    <t>Diverse venituri (cod 36.02.01+36.02.05+36.02.06+36.02.07+36.02.11+36.02.50)</t>
  </si>
  <si>
    <t>36.02</t>
  </si>
  <si>
    <t>95</t>
  </si>
  <si>
    <t>Taxe speciale</t>
  </si>
  <si>
    <t>36.02.06</t>
  </si>
  <si>
    <t>106</t>
  </si>
  <si>
    <t>Alte venituri</t>
  </si>
  <si>
    <t>36.02.50</t>
  </si>
  <si>
    <t>109</t>
  </si>
  <si>
    <t>Vărsăminte din secţiunea de funcţionare pentru finanţarea secţiunii de dezvoltare a bugetului local (cu semnul minus)</t>
  </si>
  <si>
    <t>37.02.03</t>
  </si>
  <si>
    <t>110</t>
  </si>
  <si>
    <t>Vărsăminte din secţiunea de funcţionare</t>
  </si>
  <si>
    <t>37.02.04</t>
  </si>
  <si>
    <t>136</t>
  </si>
  <si>
    <t>IV.  SUBVENTII (cod 00.18)</t>
  </si>
  <si>
    <t>00.17</t>
  </si>
  <si>
    <t>137</t>
  </si>
  <si>
    <t>SUBVENTII DE LA ALTE NIVELE ALE ADMINISTRATIEI PUBLICE (cod 42.02+43.02)</t>
  </si>
  <si>
    <t>00.18</t>
  </si>
  <si>
    <t>138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</si>
  <si>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</si>
  <si>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</si>
  <si>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144</t>
  </si>
  <si>
    <t>Planuri si  regulamente de urbanism</t>
  </si>
  <si>
    <t>42.02.05</t>
  </si>
  <si>
    <t>154</t>
  </si>
  <si>
    <t>Subventii pentru finantarea cheltuielilor de capital pentru unitatile de invatamant preuniversitar</t>
  </si>
  <si>
    <t>42.02.14</t>
  </si>
  <si>
    <t>168</t>
  </si>
  <si>
    <t>Subventii primite din Fondul de Interventie</t>
  </si>
  <si>
    <t>42.02.28</t>
  </si>
  <si>
    <t>172</t>
  </si>
  <si>
    <t>Subventii pentru acordarea ajutorului pentru incalzirea locuintei si a suplimentului de energie alocate pentru consumul de combustibili solizi si/sau petrolieri</t>
  </si>
  <si>
    <t>42.02.34</t>
  </si>
  <si>
    <t>196</t>
  </si>
  <si>
    <t>Finantarea programelor nationale de dezvoltare locala</t>
  </si>
  <si>
    <t>42.02.65</t>
  </si>
  <si>
    <t>198</t>
  </si>
  <si>
    <t>Subvenţii  din sume obţinute în urma scoaterii la licitaţie a certificatelor de emisii de gaze cu efect de seră pentru finanţarea proiectelor de investiţii</t>
  </si>
  <si>
    <t>42.02.67</t>
  </si>
  <si>
    <t>211</t>
  </si>
  <si>
    <t>Subventii de la alte administratii (cod. 43.02.01+43.02.04+43.02.07+43.02.08+43.02.20+43.02.21)</t>
  </si>
  <si>
    <t>43.02</t>
  </si>
  <si>
    <t>222</t>
  </si>
  <si>
    <t>Sume alocate din bugetul ANCPI pentru finanţarea lucrărilor de înregistrare sistematică din cadrul Programului naţional de cadastru şi carte funciară</t>
  </si>
  <si>
    <t>43.02.34</t>
  </si>
  <si>
    <t>227</t>
  </si>
  <si>
    <t>Sume alocate din sumele obţinute în urma scoaterii la licitaţie a certificatelor de emisii de gaze cu efect de seră pentru finanţarea proiectelor de investiţii</t>
  </si>
  <si>
    <t>43.02.44</t>
  </si>
  <si>
    <t>ORDONATOR DE CREDITE,</t>
  </si>
  <si>
    <t>PANTEA ADRIAN</t>
  </si>
  <si>
    <t/>
  </si>
  <si>
    <t>Neniu Simona Liliana</t>
  </si>
  <si>
    <t>Cont de executie - Venituri - Bugetul local - sectiunea functionare</t>
  </si>
  <si>
    <t>VENITURILE SECŢIUNII DE FUNCŢIONARE - TOTAL</t>
  </si>
  <si>
    <t>8</t>
  </si>
  <si>
    <t>11</t>
  </si>
  <si>
    <t>20</t>
  </si>
  <si>
    <t>31</t>
  </si>
  <si>
    <t>34</t>
  </si>
  <si>
    <t>36</t>
  </si>
  <si>
    <t>44</t>
  </si>
  <si>
    <t>45</t>
  </si>
  <si>
    <t>50</t>
  </si>
  <si>
    <t>51</t>
  </si>
  <si>
    <t>58</t>
  </si>
  <si>
    <t>67</t>
  </si>
  <si>
    <t>82</t>
  </si>
  <si>
    <t>83</t>
  </si>
  <si>
    <t>89</t>
  </si>
  <si>
    <t>93</t>
  </si>
  <si>
    <t>98</t>
  </si>
  <si>
    <t>99</t>
  </si>
  <si>
    <t>Transferuri voluntare,  altele decat subventiile (cod 37.02.01+37.02.50)</t>
  </si>
  <si>
    <t>37.02</t>
  </si>
  <si>
    <t>101</t>
  </si>
  <si>
    <t>114</t>
  </si>
  <si>
    <t>115</t>
  </si>
  <si>
    <t>116</t>
  </si>
  <si>
    <t>118</t>
  </si>
  <si>
    <t>121</t>
  </si>
  <si>
    <t>145</t>
  </si>
  <si>
    <t>153</t>
  </si>
  <si>
    <t>Cont de executie - Venituri - Bugetul local - sectiunea dezvoltare</t>
  </si>
  <si>
    <t>VENITURILE SECŢIUNII DE DEZVOLTARE - TOTAL</t>
  </si>
  <si>
    <t>7</t>
  </si>
  <si>
    <t>17</t>
  </si>
  <si>
    <t>18</t>
  </si>
  <si>
    <t>79</t>
  </si>
  <si>
    <t>80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</si>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</sst>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42D5-018E-4435-AD34-D4450385C91C}">
  <dimension ref="A1:T143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20</v>
      </c>
      <c r="C11" s="10" t="s">
        <v>21</v>
      </c>
      <c r="D11" s="11">
        <f>D13+D59</f>
        <v>6911200</v>
      </c>
      <c r="E11" s="11">
        <f>E13+E59</f>
        <v>12751680</v>
      </c>
      <c r="F11" s="11">
        <f>G11+H11</f>
        <v>10463411</v>
      </c>
      <c r="G11" s="11">
        <f>G13+G59</f>
        <v>881703</v>
      </c>
      <c r="H11" s="11">
        <f>H13+H59</f>
        <v>9581708</v>
      </c>
      <c r="I11" s="11">
        <f>I13+I59</f>
        <v>9520799</v>
      </c>
      <c r="J11" s="11">
        <f>J13+J59</f>
        <v>0</v>
      </c>
      <c r="K11" s="11">
        <f>F11-I11-J11</f>
        <v>942612</v>
      </c>
    </row>
    <row r="12" spans="1:11" s="6" customFormat="1" ht="22.5" x14ac:dyDescent="0.25">
      <c r="A12" s="10" t="s">
        <v>22</v>
      </c>
      <c r="B12" s="10" t="s">
        <v>23</v>
      </c>
      <c r="C12" s="10" t="s">
        <v>24</v>
      </c>
      <c r="D12" s="11">
        <f>D13-D34</f>
        <v>1260200</v>
      </c>
      <c r="E12" s="11">
        <f>E13-E34</f>
        <v>1546700</v>
      </c>
      <c r="F12" s="11">
        <f>G12+H12</f>
        <v>1987086</v>
      </c>
      <c r="G12" s="11">
        <f>G13-G34</f>
        <v>881703</v>
      </c>
      <c r="H12" s="11">
        <f>H13-H34</f>
        <v>1105383</v>
      </c>
      <c r="I12" s="11">
        <f>I13-I34</f>
        <v>1044474</v>
      </c>
      <c r="J12" s="11">
        <f>J13-J34</f>
        <v>0</v>
      </c>
      <c r="K12" s="11">
        <f>F12-I12-J12</f>
        <v>942612</v>
      </c>
    </row>
    <row r="13" spans="1:11" s="6" customFormat="1" x14ac:dyDescent="0.25">
      <c r="A13" s="10" t="s">
        <v>25</v>
      </c>
      <c r="B13" s="10" t="s">
        <v>26</v>
      </c>
      <c r="C13" s="10" t="s">
        <v>27</v>
      </c>
      <c r="D13" s="11">
        <f>D14+D45</f>
        <v>3440200</v>
      </c>
      <c r="E13" s="11">
        <f>E14+E45</f>
        <v>4649700</v>
      </c>
      <c r="F13" s="11">
        <f>G13+H13</f>
        <v>5043395</v>
      </c>
      <c r="G13" s="11">
        <f>G14+G45</f>
        <v>881703</v>
      </c>
      <c r="H13" s="11">
        <f>H14+H45</f>
        <v>4161692</v>
      </c>
      <c r="I13" s="11">
        <f>I14+I45</f>
        <v>4100783</v>
      </c>
      <c r="J13" s="11">
        <f>J14+J45</f>
        <v>0</v>
      </c>
      <c r="K13" s="11">
        <f>F13-I13-J13</f>
        <v>942612</v>
      </c>
    </row>
    <row r="14" spans="1:11" s="6" customFormat="1" ht="22.5" x14ac:dyDescent="0.25">
      <c r="A14" s="10" t="s">
        <v>28</v>
      </c>
      <c r="B14" s="10" t="s">
        <v>29</v>
      </c>
      <c r="C14" s="10" t="s">
        <v>30</v>
      </c>
      <c r="D14" s="11">
        <f>D15+D23+D33+D42</f>
        <v>2876200</v>
      </c>
      <c r="E14" s="11">
        <f>E15+E23+E33+E42</f>
        <v>4058200</v>
      </c>
      <c r="F14" s="11">
        <f>G14+H14</f>
        <v>4383696</v>
      </c>
      <c r="G14" s="11">
        <f>G15+G23+G33+G42</f>
        <v>484822</v>
      </c>
      <c r="H14" s="11">
        <f>H15+H23+H33+H42</f>
        <v>3898874</v>
      </c>
      <c r="I14" s="11">
        <f>I15+I23+I33+I42</f>
        <v>3838487</v>
      </c>
      <c r="J14" s="11">
        <f>J15+J23+J33+J42</f>
        <v>0</v>
      </c>
      <c r="K14" s="11">
        <f>F14-I14-J14</f>
        <v>545209</v>
      </c>
    </row>
    <row r="15" spans="1:11" s="6" customFormat="1" ht="22.5" x14ac:dyDescent="0.25">
      <c r="A15" s="10" t="s">
        <v>31</v>
      </c>
      <c r="B15" s="10" t="s">
        <v>32</v>
      </c>
      <c r="C15" s="10" t="s">
        <v>33</v>
      </c>
      <c r="D15" s="11">
        <f>+D16</f>
        <v>327000</v>
      </c>
      <c r="E15" s="11">
        <f>+E16</f>
        <v>563000</v>
      </c>
      <c r="F15" s="11">
        <f>G15+H15</f>
        <v>530787</v>
      </c>
      <c r="G15" s="11">
        <f>+G16</f>
        <v>0</v>
      </c>
      <c r="H15" s="11">
        <f>+H16</f>
        <v>530787</v>
      </c>
      <c r="I15" s="11">
        <f>+I16</f>
        <v>530787</v>
      </c>
      <c r="J15" s="11">
        <f>+J16</f>
        <v>0</v>
      </c>
      <c r="K15" s="11">
        <f>F15-I15-J15</f>
        <v>0</v>
      </c>
    </row>
    <row r="16" spans="1:11" s="6" customFormat="1" ht="33" x14ac:dyDescent="0.25">
      <c r="A16" s="10" t="s">
        <v>34</v>
      </c>
      <c r="B16" s="10" t="s">
        <v>35</v>
      </c>
      <c r="C16" s="10" t="s">
        <v>36</v>
      </c>
      <c r="D16" s="11">
        <f>D17+D19</f>
        <v>327000</v>
      </c>
      <c r="E16" s="11">
        <f>E17+E19</f>
        <v>563000</v>
      </c>
      <c r="F16" s="11">
        <f>G16+H16</f>
        <v>530787</v>
      </c>
      <c r="G16" s="11">
        <f>G17+G19</f>
        <v>0</v>
      </c>
      <c r="H16" s="11">
        <f>H17+H19</f>
        <v>530787</v>
      </c>
      <c r="I16" s="11">
        <f>I17+I19</f>
        <v>530787</v>
      </c>
      <c r="J16" s="11">
        <f>J17+J19</f>
        <v>0</v>
      </c>
      <c r="K16" s="11">
        <f>F16-I16-J16</f>
        <v>0</v>
      </c>
    </row>
    <row r="17" spans="1:11" s="6" customFormat="1" x14ac:dyDescent="0.25">
      <c r="A17" s="10" t="s">
        <v>37</v>
      </c>
      <c r="B17" s="10" t="s">
        <v>38</v>
      </c>
      <c r="C17" s="10" t="s">
        <v>39</v>
      </c>
      <c r="D17" s="11">
        <f>+D18</f>
        <v>30000</v>
      </c>
      <c r="E17" s="11">
        <f>+E18</f>
        <v>33000</v>
      </c>
      <c r="F17" s="11">
        <f>G17+H17</f>
        <v>5803</v>
      </c>
      <c r="G17" s="11">
        <f>+G18</f>
        <v>0</v>
      </c>
      <c r="H17" s="11">
        <f>+H18</f>
        <v>5803</v>
      </c>
      <c r="I17" s="11">
        <f>+I18</f>
        <v>5803</v>
      </c>
      <c r="J17" s="11">
        <f>+J18</f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41</v>
      </c>
      <c r="C18" s="10" t="s">
        <v>42</v>
      </c>
      <c r="D18" s="11">
        <v>30000</v>
      </c>
      <c r="E18" s="11">
        <v>33000</v>
      </c>
      <c r="F18" s="11">
        <f>G18+H18</f>
        <v>5803</v>
      </c>
      <c r="G18" s="11">
        <v>0</v>
      </c>
      <c r="H18" s="11">
        <v>5803</v>
      </c>
      <c r="I18" s="11">
        <v>5803</v>
      </c>
      <c r="J18" s="11">
        <v>0</v>
      </c>
      <c r="K18" s="11">
        <f>F18-I18-J18</f>
        <v>0</v>
      </c>
    </row>
    <row r="19" spans="1:11" s="6" customFormat="1" ht="22.5" x14ac:dyDescent="0.25">
      <c r="A19" s="10" t="s">
        <v>43</v>
      </c>
      <c r="B19" s="10" t="s">
        <v>44</v>
      </c>
      <c r="C19" s="10" t="s">
        <v>45</v>
      </c>
      <c r="D19" s="11">
        <f>D20+D21+D22</f>
        <v>297000</v>
      </c>
      <c r="E19" s="11">
        <f>E20+E21+E22</f>
        <v>530000</v>
      </c>
      <c r="F19" s="11">
        <f>G19+H19</f>
        <v>524984</v>
      </c>
      <c r="G19" s="11">
        <f>G20+G21+G22</f>
        <v>0</v>
      </c>
      <c r="H19" s="11">
        <f>H20+H21+H22</f>
        <v>524984</v>
      </c>
      <c r="I19" s="11">
        <f>I20+I21+I22</f>
        <v>524984</v>
      </c>
      <c r="J19" s="11">
        <f>J20+J21+J22</f>
        <v>0</v>
      </c>
      <c r="K19" s="11">
        <f>F19-I19-J19</f>
        <v>0</v>
      </c>
    </row>
    <row r="20" spans="1:11" s="6" customFormat="1" x14ac:dyDescent="0.25">
      <c r="A20" s="10" t="s">
        <v>46</v>
      </c>
      <c r="B20" s="10" t="s">
        <v>47</v>
      </c>
      <c r="C20" s="10" t="s">
        <v>48</v>
      </c>
      <c r="D20" s="11">
        <v>153000</v>
      </c>
      <c r="E20" s="11">
        <v>180000</v>
      </c>
      <c r="F20" s="11">
        <f>G20+H20</f>
        <v>159469</v>
      </c>
      <c r="G20" s="11">
        <v>0</v>
      </c>
      <c r="H20" s="11">
        <v>159469</v>
      </c>
      <c r="I20" s="11">
        <v>159469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50</v>
      </c>
      <c r="C21" s="10" t="s">
        <v>51</v>
      </c>
      <c r="D21" s="11">
        <v>144000</v>
      </c>
      <c r="E21" s="11">
        <v>150000</v>
      </c>
      <c r="F21" s="11">
        <f>G21+H21</f>
        <v>152643</v>
      </c>
      <c r="G21" s="11">
        <v>0</v>
      </c>
      <c r="H21" s="11">
        <v>152643</v>
      </c>
      <c r="I21" s="11">
        <v>152643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52</v>
      </c>
      <c r="B22" s="10" t="s">
        <v>53</v>
      </c>
      <c r="C22" s="10" t="s">
        <v>54</v>
      </c>
      <c r="D22" s="11">
        <v>0</v>
      </c>
      <c r="E22" s="11">
        <v>200000</v>
      </c>
      <c r="F22" s="11">
        <f>G22+H22</f>
        <v>212872</v>
      </c>
      <c r="G22" s="11">
        <v>0</v>
      </c>
      <c r="H22" s="11">
        <v>212872</v>
      </c>
      <c r="I22" s="11">
        <v>212872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55</v>
      </c>
      <c r="B23" s="10" t="s">
        <v>56</v>
      </c>
      <c r="C23" s="10" t="s">
        <v>57</v>
      </c>
      <c r="D23" s="11">
        <f>D24</f>
        <v>288900</v>
      </c>
      <c r="E23" s="11">
        <f>E24</f>
        <v>300900</v>
      </c>
      <c r="F23" s="11">
        <f>G23+H23</f>
        <v>705016</v>
      </c>
      <c r="G23" s="11">
        <f>G24</f>
        <v>452360</v>
      </c>
      <c r="H23" s="11">
        <f>H24</f>
        <v>252656</v>
      </c>
      <c r="I23" s="11">
        <f>I24</f>
        <v>196837</v>
      </c>
      <c r="J23" s="11">
        <f>J24</f>
        <v>0</v>
      </c>
      <c r="K23" s="11">
        <f>F23-I23-J23</f>
        <v>508179</v>
      </c>
    </row>
    <row r="24" spans="1:11" s="6" customFormat="1" ht="22.5" x14ac:dyDescent="0.25">
      <c r="A24" s="10" t="s">
        <v>58</v>
      </c>
      <c r="B24" s="10" t="s">
        <v>59</v>
      </c>
      <c r="C24" s="10" t="s">
        <v>60</v>
      </c>
      <c r="D24" s="11">
        <f>D25+D28+D32</f>
        <v>288900</v>
      </c>
      <c r="E24" s="11">
        <f>E25+E28+E32</f>
        <v>300900</v>
      </c>
      <c r="F24" s="11">
        <f>G24+H24</f>
        <v>705016</v>
      </c>
      <c r="G24" s="11">
        <f>G25+G28+G32</f>
        <v>452360</v>
      </c>
      <c r="H24" s="11">
        <f>H25+H28+H32</f>
        <v>252656</v>
      </c>
      <c r="I24" s="11">
        <f>I25+I28+I32</f>
        <v>196837</v>
      </c>
      <c r="J24" s="11">
        <f>J25+J28+J32</f>
        <v>0</v>
      </c>
      <c r="K24" s="11">
        <f>F24-I24-J24</f>
        <v>508179</v>
      </c>
    </row>
    <row r="25" spans="1:11" s="6" customFormat="1" ht="22.5" x14ac:dyDescent="0.25">
      <c r="A25" s="10" t="s">
        <v>61</v>
      </c>
      <c r="B25" s="10" t="s">
        <v>62</v>
      </c>
      <c r="C25" s="10" t="s">
        <v>63</v>
      </c>
      <c r="D25" s="11">
        <f>D26+D27</f>
        <v>90000</v>
      </c>
      <c r="E25" s="11">
        <f>E26+E27</f>
        <v>91000</v>
      </c>
      <c r="F25" s="11">
        <f>G25+H25</f>
        <v>62011</v>
      </c>
      <c r="G25" s="11">
        <f>G26+G27</f>
        <v>20826</v>
      </c>
      <c r="H25" s="11">
        <f>H26+H27</f>
        <v>41185</v>
      </c>
      <c r="I25" s="11">
        <f>I26+I27</f>
        <v>35102</v>
      </c>
      <c r="J25" s="11">
        <f>J26+J27</f>
        <v>0</v>
      </c>
      <c r="K25" s="11">
        <f>F25-I25-J25</f>
        <v>26909</v>
      </c>
    </row>
    <row r="26" spans="1:11" s="6" customFormat="1" x14ac:dyDescent="0.25">
      <c r="A26" s="10" t="s">
        <v>64</v>
      </c>
      <c r="B26" s="10" t="s">
        <v>65</v>
      </c>
      <c r="C26" s="10" t="s">
        <v>66</v>
      </c>
      <c r="D26" s="11">
        <v>50000</v>
      </c>
      <c r="E26" s="11">
        <v>51000</v>
      </c>
      <c r="F26" s="11">
        <f>G26+H26</f>
        <v>31784</v>
      </c>
      <c r="G26" s="11">
        <v>13735</v>
      </c>
      <c r="H26" s="11">
        <v>18049</v>
      </c>
      <c r="I26" s="11">
        <v>16642</v>
      </c>
      <c r="J26" s="11">
        <v>0</v>
      </c>
      <c r="K26" s="11">
        <f>F26-I26-J26</f>
        <v>15142</v>
      </c>
    </row>
    <row r="27" spans="1:11" s="6" customFormat="1" x14ac:dyDescent="0.25">
      <c r="A27" s="10" t="s">
        <v>67</v>
      </c>
      <c r="B27" s="10" t="s">
        <v>68</v>
      </c>
      <c r="C27" s="10" t="s">
        <v>69</v>
      </c>
      <c r="D27" s="11">
        <v>40000</v>
      </c>
      <c r="E27" s="11">
        <v>40000</v>
      </c>
      <c r="F27" s="11">
        <f>G27+H27</f>
        <v>30227</v>
      </c>
      <c r="G27" s="11">
        <v>7091</v>
      </c>
      <c r="H27" s="11">
        <v>23136</v>
      </c>
      <c r="I27" s="11">
        <v>18460</v>
      </c>
      <c r="J27" s="11">
        <v>0</v>
      </c>
      <c r="K27" s="11">
        <f>F27-I27-J27</f>
        <v>11767</v>
      </c>
    </row>
    <row r="28" spans="1:11" s="6" customFormat="1" ht="22.5" x14ac:dyDescent="0.25">
      <c r="A28" s="10" t="s">
        <v>70</v>
      </c>
      <c r="B28" s="10" t="s">
        <v>71</v>
      </c>
      <c r="C28" s="10" t="s">
        <v>72</v>
      </c>
      <c r="D28" s="11">
        <f>D29+D30+D31</f>
        <v>190900</v>
      </c>
      <c r="E28" s="11">
        <f>E29+E30+E31</f>
        <v>198900</v>
      </c>
      <c r="F28" s="11">
        <f>G28+H28</f>
        <v>614068</v>
      </c>
      <c r="G28" s="11">
        <f>G29+G30+G31</f>
        <v>431534</v>
      </c>
      <c r="H28" s="11">
        <f>H29+H30+H31</f>
        <v>182534</v>
      </c>
      <c r="I28" s="11">
        <f>I29+I30+I31</f>
        <v>151775</v>
      </c>
      <c r="J28" s="11">
        <f>J29+J30+J31</f>
        <v>0</v>
      </c>
      <c r="K28" s="11">
        <f>F28-I28-J28</f>
        <v>462293</v>
      </c>
    </row>
    <row r="29" spans="1:11" s="6" customFormat="1" ht="22.5" x14ac:dyDescent="0.25">
      <c r="A29" s="10" t="s">
        <v>73</v>
      </c>
      <c r="B29" s="10" t="s">
        <v>74</v>
      </c>
      <c r="C29" s="10" t="s">
        <v>75</v>
      </c>
      <c r="D29" s="11">
        <v>50800</v>
      </c>
      <c r="E29" s="11">
        <v>50800</v>
      </c>
      <c r="F29" s="11">
        <f>G29+H29</f>
        <v>69481</v>
      </c>
      <c r="G29" s="11">
        <v>34997</v>
      </c>
      <c r="H29" s="11">
        <v>34484</v>
      </c>
      <c r="I29" s="11">
        <v>33328</v>
      </c>
      <c r="J29" s="11">
        <v>0</v>
      </c>
      <c r="K29" s="11">
        <f>F29-I29-J29</f>
        <v>36153</v>
      </c>
    </row>
    <row r="30" spans="1:11" s="6" customFormat="1" ht="22.5" x14ac:dyDescent="0.25">
      <c r="A30" s="10" t="s">
        <v>76</v>
      </c>
      <c r="B30" s="10" t="s">
        <v>77</v>
      </c>
      <c r="C30" s="10" t="s">
        <v>78</v>
      </c>
      <c r="D30" s="11">
        <v>2700</v>
      </c>
      <c r="E30" s="11">
        <v>2700</v>
      </c>
      <c r="F30" s="11">
        <f>G30+H30</f>
        <v>1963</v>
      </c>
      <c r="G30" s="11">
        <v>640</v>
      </c>
      <c r="H30" s="11">
        <v>1323</v>
      </c>
      <c r="I30" s="11">
        <v>1792</v>
      </c>
      <c r="J30" s="11">
        <v>0</v>
      </c>
      <c r="K30" s="11">
        <f>F30-I30-J30</f>
        <v>171</v>
      </c>
    </row>
    <row r="31" spans="1:11" s="6" customFormat="1" x14ac:dyDescent="0.25">
      <c r="A31" s="10" t="s">
        <v>79</v>
      </c>
      <c r="B31" s="10" t="s">
        <v>80</v>
      </c>
      <c r="C31" s="10" t="s">
        <v>81</v>
      </c>
      <c r="D31" s="11">
        <v>137400</v>
      </c>
      <c r="E31" s="11">
        <v>145400</v>
      </c>
      <c r="F31" s="11">
        <f>G31+H31</f>
        <v>542624</v>
      </c>
      <c r="G31" s="11">
        <v>395897</v>
      </c>
      <c r="H31" s="11">
        <v>146727</v>
      </c>
      <c r="I31" s="11">
        <v>116655</v>
      </c>
      <c r="J31" s="11">
        <v>0</v>
      </c>
      <c r="K31" s="11">
        <f>F31-I31-J31</f>
        <v>425969</v>
      </c>
    </row>
    <row r="32" spans="1:11" s="6" customFormat="1" x14ac:dyDescent="0.25">
      <c r="A32" s="10" t="s">
        <v>82</v>
      </c>
      <c r="B32" s="10" t="s">
        <v>83</v>
      </c>
      <c r="C32" s="10" t="s">
        <v>84</v>
      </c>
      <c r="D32" s="11">
        <v>8000</v>
      </c>
      <c r="E32" s="11">
        <v>11000</v>
      </c>
      <c r="F32" s="11">
        <f>G32+H32</f>
        <v>28937</v>
      </c>
      <c r="G32" s="11">
        <v>0</v>
      </c>
      <c r="H32" s="11">
        <v>28937</v>
      </c>
      <c r="I32" s="11">
        <v>9960</v>
      </c>
      <c r="J32" s="11">
        <v>0</v>
      </c>
      <c r="K32" s="11">
        <f>F32-I32-J32</f>
        <v>18977</v>
      </c>
    </row>
    <row r="33" spans="1:11" s="6" customFormat="1" ht="22.5" x14ac:dyDescent="0.25">
      <c r="A33" s="10" t="s">
        <v>85</v>
      </c>
      <c r="B33" s="10" t="s">
        <v>86</v>
      </c>
      <c r="C33" s="10" t="s">
        <v>87</v>
      </c>
      <c r="D33" s="11">
        <f>D34+D38</f>
        <v>2252000</v>
      </c>
      <c r="E33" s="11">
        <f>E34+E38</f>
        <v>3186000</v>
      </c>
      <c r="F33" s="11">
        <f>G33+H33</f>
        <v>3147873</v>
      </c>
      <c r="G33" s="11">
        <f>G34+G38</f>
        <v>32462</v>
      </c>
      <c r="H33" s="11">
        <f>H34+H38</f>
        <v>3115411</v>
      </c>
      <c r="I33" s="11">
        <f>I34+I38</f>
        <v>3110843</v>
      </c>
      <c r="J33" s="11">
        <f>J34+J38</f>
        <v>0</v>
      </c>
      <c r="K33" s="11">
        <f>F33-I33-J33</f>
        <v>37030</v>
      </c>
    </row>
    <row r="34" spans="1:11" s="6" customFormat="1" ht="22.5" x14ac:dyDescent="0.25">
      <c r="A34" s="10" t="s">
        <v>88</v>
      </c>
      <c r="B34" s="10" t="s">
        <v>89</v>
      </c>
      <c r="C34" s="10" t="s">
        <v>90</v>
      </c>
      <c r="D34" s="11">
        <f>+D35+D36+D37</f>
        <v>2180000</v>
      </c>
      <c r="E34" s="11">
        <f>+E35+E36+E37</f>
        <v>3103000</v>
      </c>
      <c r="F34" s="11">
        <f>G34+H34</f>
        <v>3056309</v>
      </c>
      <c r="G34" s="11">
        <f>+G35+G36+G37</f>
        <v>0</v>
      </c>
      <c r="H34" s="11">
        <f>+H35+H36+H37</f>
        <v>3056309</v>
      </c>
      <c r="I34" s="11">
        <f>+I35+I36+I37</f>
        <v>3056309</v>
      </c>
      <c r="J34" s="11">
        <f>+J35+J36+J37</f>
        <v>0</v>
      </c>
      <c r="K34" s="11">
        <f>F34-I34-J34</f>
        <v>0</v>
      </c>
    </row>
    <row r="35" spans="1:11" s="6" customFormat="1" ht="43.5" x14ac:dyDescent="0.25">
      <c r="A35" s="10" t="s">
        <v>91</v>
      </c>
      <c r="B35" s="10" t="s">
        <v>92</v>
      </c>
      <c r="C35" s="10" t="s">
        <v>93</v>
      </c>
      <c r="D35" s="11">
        <v>938000</v>
      </c>
      <c r="E35" s="11">
        <v>989000</v>
      </c>
      <c r="F35" s="11">
        <f>G35+H35</f>
        <v>942309</v>
      </c>
      <c r="G35" s="11">
        <v>0</v>
      </c>
      <c r="H35" s="11">
        <v>942309</v>
      </c>
      <c r="I35" s="11">
        <v>942309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95</v>
      </c>
      <c r="C36" s="10" t="s">
        <v>96</v>
      </c>
      <c r="D36" s="11">
        <v>10000</v>
      </c>
      <c r="E36" s="11">
        <v>10000</v>
      </c>
      <c r="F36" s="11">
        <f>G36+H36</f>
        <v>10000</v>
      </c>
      <c r="G36" s="11">
        <v>0</v>
      </c>
      <c r="H36" s="11">
        <v>10000</v>
      </c>
      <c r="I36" s="11">
        <v>10000</v>
      </c>
      <c r="J36" s="11">
        <v>0</v>
      </c>
      <c r="K36" s="11">
        <f>F36-I36-J36</f>
        <v>0</v>
      </c>
    </row>
    <row r="37" spans="1:11" s="6" customFormat="1" ht="22.5" x14ac:dyDescent="0.25">
      <c r="A37" s="10" t="s">
        <v>97</v>
      </c>
      <c r="B37" s="10" t="s">
        <v>98</v>
      </c>
      <c r="C37" s="10" t="s">
        <v>99</v>
      </c>
      <c r="D37" s="11">
        <v>1232000</v>
      </c>
      <c r="E37" s="11">
        <v>2104000</v>
      </c>
      <c r="F37" s="11">
        <f>G37+H37</f>
        <v>2104000</v>
      </c>
      <c r="G37" s="11">
        <v>0</v>
      </c>
      <c r="H37" s="11">
        <v>2104000</v>
      </c>
      <c r="I37" s="11">
        <v>2104000</v>
      </c>
      <c r="J37" s="11">
        <v>0</v>
      </c>
      <c r="K37" s="11">
        <f>F37-I37-J37</f>
        <v>0</v>
      </c>
    </row>
    <row r="38" spans="1:11" s="6" customFormat="1" ht="33" x14ac:dyDescent="0.25">
      <c r="A38" s="10" t="s">
        <v>100</v>
      </c>
      <c r="B38" s="10" t="s">
        <v>101</v>
      </c>
      <c r="C38" s="10" t="s">
        <v>102</v>
      </c>
      <c r="D38" s="11">
        <f>D39</f>
        <v>72000</v>
      </c>
      <c r="E38" s="11">
        <f>E39</f>
        <v>83000</v>
      </c>
      <c r="F38" s="11">
        <f>G38+H38</f>
        <v>91564</v>
      </c>
      <c r="G38" s="11">
        <f>G39</f>
        <v>32462</v>
      </c>
      <c r="H38" s="11">
        <f>H39</f>
        <v>59102</v>
      </c>
      <c r="I38" s="11">
        <f>I39</f>
        <v>54534</v>
      </c>
      <c r="J38" s="11">
        <f>J39</f>
        <v>0</v>
      </c>
      <c r="K38" s="11">
        <f>F38-I38-J38</f>
        <v>37030</v>
      </c>
    </row>
    <row r="39" spans="1:11" s="6" customFormat="1" ht="22.5" x14ac:dyDescent="0.25">
      <c r="A39" s="10" t="s">
        <v>103</v>
      </c>
      <c r="B39" s="10" t="s">
        <v>104</v>
      </c>
      <c r="C39" s="10" t="s">
        <v>105</v>
      </c>
      <c r="D39" s="11">
        <f>D40+D41</f>
        <v>72000</v>
      </c>
      <c r="E39" s="11">
        <f>E40+E41</f>
        <v>83000</v>
      </c>
      <c r="F39" s="11">
        <f>G39+H39</f>
        <v>91564</v>
      </c>
      <c r="G39" s="11">
        <f>G40+G41</f>
        <v>32462</v>
      </c>
      <c r="H39" s="11">
        <f>H40+H41</f>
        <v>59102</v>
      </c>
      <c r="I39" s="11">
        <f>I40+I41</f>
        <v>54534</v>
      </c>
      <c r="J39" s="11">
        <f>J40+J41</f>
        <v>0</v>
      </c>
      <c r="K39" s="11">
        <f>F39-I39-J39</f>
        <v>37030</v>
      </c>
    </row>
    <row r="40" spans="1:11" s="6" customFormat="1" ht="22.5" x14ac:dyDescent="0.25">
      <c r="A40" s="10" t="s">
        <v>106</v>
      </c>
      <c r="B40" s="10" t="s">
        <v>107</v>
      </c>
      <c r="C40" s="10" t="s">
        <v>108</v>
      </c>
      <c r="D40" s="11">
        <v>60000</v>
      </c>
      <c r="E40" s="11">
        <v>66000</v>
      </c>
      <c r="F40" s="11">
        <f>G40+H40</f>
        <v>80964</v>
      </c>
      <c r="G40" s="11">
        <v>30564</v>
      </c>
      <c r="H40" s="11">
        <v>50400</v>
      </c>
      <c r="I40" s="11">
        <v>47189</v>
      </c>
      <c r="J40" s="11">
        <v>0</v>
      </c>
      <c r="K40" s="11">
        <f>F40-I40-J40</f>
        <v>33775</v>
      </c>
    </row>
    <row r="41" spans="1:11" s="6" customFormat="1" ht="22.5" x14ac:dyDescent="0.25">
      <c r="A41" s="10" t="s">
        <v>109</v>
      </c>
      <c r="B41" s="10" t="s">
        <v>110</v>
      </c>
      <c r="C41" s="10" t="s">
        <v>111</v>
      </c>
      <c r="D41" s="11">
        <v>12000</v>
      </c>
      <c r="E41" s="11">
        <v>17000</v>
      </c>
      <c r="F41" s="11">
        <f>G41+H41</f>
        <v>10600</v>
      </c>
      <c r="G41" s="11">
        <v>1898</v>
      </c>
      <c r="H41" s="11">
        <v>8702</v>
      </c>
      <c r="I41" s="11">
        <v>7345</v>
      </c>
      <c r="J41" s="11">
        <v>0</v>
      </c>
      <c r="K41" s="11">
        <f>F41-I41-J41</f>
        <v>3255</v>
      </c>
    </row>
    <row r="42" spans="1:11" s="6" customFormat="1" ht="22.5" x14ac:dyDescent="0.25">
      <c r="A42" s="10" t="s">
        <v>112</v>
      </c>
      <c r="B42" s="10" t="s">
        <v>113</v>
      </c>
      <c r="C42" s="10" t="s">
        <v>114</v>
      </c>
      <c r="D42" s="11">
        <f>D43</f>
        <v>8300</v>
      </c>
      <c r="E42" s="11">
        <f>E43</f>
        <v>8300</v>
      </c>
      <c r="F42" s="11">
        <f>G42+H42</f>
        <v>20</v>
      </c>
      <c r="G42" s="11">
        <f>G43</f>
        <v>0</v>
      </c>
      <c r="H42" s="11">
        <f>H43</f>
        <v>20</v>
      </c>
      <c r="I42" s="11">
        <f>I43</f>
        <v>20</v>
      </c>
      <c r="J42" s="11">
        <f>J43</f>
        <v>0</v>
      </c>
      <c r="K42" s="11">
        <f>F42-I42-J42</f>
        <v>0</v>
      </c>
    </row>
    <row r="43" spans="1:11" s="6" customFormat="1" x14ac:dyDescent="0.25">
      <c r="A43" s="10" t="s">
        <v>115</v>
      </c>
      <c r="B43" s="10" t="s">
        <v>116</v>
      </c>
      <c r="C43" s="10" t="s">
        <v>117</v>
      </c>
      <c r="D43" s="11">
        <f>D44</f>
        <v>8300</v>
      </c>
      <c r="E43" s="11">
        <f>E44</f>
        <v>8300</v>
      </c>
      <c r="F43" s="11">
        <f>G43+H43</f>
        <v>20</v>
      </c>
      <c r="G43" s="11">
        <f>G44</f>
        <v>0</v>
      </c>
      <c r="H43" s="11">
        <f>H44</f>
        <v>20</v>
      </c>
      <c r="I43" s="11">
        <f>I44</f>
        <v>20</v>
      </c>
      <c r="J43" s="11">
        <f>J44</f>
        <v>0</v>
      </c>
      <c r="K43" s="11">
        <f>F43-I43-J43</f>
        <v>0</v>
      </c>
    </row>
    <row r="44" spans="1:11" s="6" customFormat="1" x14ac:dyDescent="0.25">
      <c r="A44" s="10" t="s">
        <v>118</v>
      </c>
      <c r="B44" s="10" t="s">
        <v>119</v>
      </c>
      <c r="C44" s="10" t="s">
        <v>120</v>
      </c>
      <c r="D44" s="11">
        <v>8300</v>
      </c>
      <c r="E44" s="11">
        <v>8300</v>
      </c>
      <c r="F44" s="11">
        <f>G44+H44</f>
        <v>20</v>
      </c>
      <c r="G44" s="11">
        <v>0</v>
      </c>
      <c r="H44" s="11">
        <v>20</v>
      </c>
      <c r="I44" s="11">
        <v>20</v>
      </c>
      <c r="J44" s="11">
        <v>0</v>
      </c>
      <c r="K44" s="11">
        <f>F44-I44-J44</f>
        <v>0</v>
      </c>
    </row>
    <row r="45" spans="1:11" s="6" customFormat="1" x14ac:dyDescent="0.25">
      <c r="A45" s="10" t="s">
        <v>121</v>
      </c>
      <c r="B45" s="10" t="s">
        <v>122</v>
      </c>
      <c r="C45" s="10" t="s">
        <v>123</v>
      </c>
      <c r="D45" s="11">
        <f>D46+D50</f>
        <v>564000</v>
      </c>
      <c r="E45" s="11">
        <f>E46+E50</f>
        <v>591500</v>
      </c>
      <c r="F45" s="11">
        <f>G45+H45</f>
        <v>659699</v>
      </c>
      <c r="G45" s="11">
        <f>G46+G50</f>
        <v>396881</v>
      </c>
      <c r="H45" s="11">
        <f>H46+H50</f>
        <v>262818</v>
      </c>
      <c r="I45" s="11">
        <f>I46+I50</f>
        <v>262296</v>
      </c>
      <c r="J45" s="11">
        <f>J46+J50</f>
        <v>0</v>
      </c>
      <c r="K45" s="11">
        <f>F45-I45-J45</f>
        <v>397403</v>
      </c>
    </row>
    <row r="46" spans="1:11" s="6" customFormat="1" ht="22.5" x14ac:dyDescent="0.25">
      <c r="A46" s="10" t="s">
        <v>124</v>
      </c>
      <c r="B46" s="10" t="s">
        <v>125</v>
      </c>
      <c r="C46" s="10" t="s">
        <v>126</v>
      </c>
      <c r="D46" s="11">
        <f>D47</f>
        <v>55000</v>
      </c>
      <c r="E46" s="11">
        <f>E47</f>
        <v>55000</v>
      </c>
      <c r="F46" s="11">
        <f>G46+H46</f>
        <v>103205</v>
      </c>
      <c r="G46" s="11">
        <f>G47</f>
        <v>51311</v>
      </c>
      <c r="H46" s="11">
        <f>H47</f>
        <v>51894</v>
      </c>
      <c r="I46" s="11">
        <f>I47</f>
        <v>45569</v>
      </c>
      <c r="J46" s="11">
        <f>J47</f>
        <v>0</v>
      </c>
      <c r="K46" s="11">
        <f>F46-I46-J46</f>
        <v>57636</v>
      </c>
    </row>
    <row r="47" spans="1:11" s="6" customFormat="1" ht="22.5" x14ac:dyDescent="0.25">
      <c r="A47" s="10" t="s">
        <v>127</v>
      </c>
      <c r="B47" s="10" t="s">
        <v>128</v>
      </c>
      <c r="C47" s="10" t="s">
        <v>129</v>
      </c>
      <c r="D47" s="11">
        <f>+D48</f>
        <v>55000</v>
      </c>
      <c r="E47" s="11">
        <f>+E48</f>
        <v>55000</v>
      </c>
      <c r="F47" s="11">
        <f>G47+H47</f>
        <v>103205</v>
      </c>
      <c r="G47" s="11">
        <f>+G48</f>
        <v>51311</v>
      </c>
      <c r="H47" s="11">
        <f>+H48</f>
        <v>51894</v>
      </c>
      <c r="I47" s="11">
        <f>+I48</f>
        <v>45569</v>
      </c>
      <c r="J47" s="11">
        <f>+J48</f>
        <v>0</v>
      </c>
      <c r="K47" s="11">
        <f>F47-I47-J47</f>
        <v>57636</v>
      </c>
    </row>
    <row r="48" spans="1:11" s="6" customFormat="1" x14ac:dyDescent="0.25">
      <c r="A48" s="10" t="s">
        <v>130</v>
      </c>
      <c r="B48" s="10" t="s">
        <v>131</v>
      </c>
      <c r="C48" s="10" t="s">
        <v>132</v>
      </c>
      <c r="D48" s="11">
        <f>+D49</f>
        <v>55000</v>
      </c>
      <c r="E48" s="11">
        <f>+E49</f>
        <v>55000</v>
      </c>
      <c r="F48" s="11">
        <f>G48+H48</f>
        <v>103205</v>
      </c>
      <c r="G48" s="11">
        <f>+G49</f>
        <v>51311</v>
      </c>
      <c r="H48" s="11">
        <f>+H49</f>
        <v>51894</v>
      </c>
      <c r="I48" s="11">
        <f>+I49</f>
        <v>45569</v>
      </c>
      <c r="J48" s="11">
        <f>+J49</f>
        <v>0</v>
      </c>
      <c r="K48" s="11">
        <f>F48-I48-J48</f>
        <v>57636</v>
      </c>
    </row>
    <row r="49" spans="1:11" s="6" customFormat="1" ht="22.5" x14ac:dyDescent="0.25">
      <c r="A49" s="10" t="s">
        <v>133</v>
      </c>
      <c r="B49" s="10" t="s">
        <v>134</v>
      </c>
      <c r="C49" s="10" t="s">
        <v>135</v>
      </c>
      <c r="D49" s="11">
        <v>55000</v>
      </c>
      <c r="E49" s="11">
        <v>55000</v>
      </c>
      <c r="F49" s="11">
        <f>G49+H49</f>
        <v>103205</v>
      </c>
      <c r="G49" s="11">
        <v>51311</v>
      </c>
      <c r="H49" s="11">
        <v>51894</v>
      </c>
      <c r="I49" s="11">
        <v>45569</v>
      </c>
      <c r="J49" s="11">
        <v>0</v>
      </c>
      <c r="K49" s="11">
        <f>F49-I49-J49</f>
        <v>57636</v>
      </c>
    </row>
    <row r="50" spans="1:11" s="6" customFormat="1" ht="22.5" x14ac:dyDescent="0.25">
      <c r="A50" s="10" t="s">
        <v>136</v>
      </c>
      <c r="B50" s="10" t="s">
        <v>137</v>
      </c>
      <c r="C50" s="10" t="s">
        <v>138</v>
      </c>
      <c r="D50" s="11">
        <f>+D51+D54</f>
        <v>509000</v>
      </c>
      <c r="E50" s="11">
        <f>+E51+E54</f>
        <v>536500</v>
      </c>
      <c r="F50" s="11">
        <f>G50+H50</f>
        <v>556494</v>
      </c>
      <c r="G50" s="11">
        <f>+G51+G54</f>
        <v>345570</v>
      </c>
      <c r="H50" s="11">
        <f>+H51+H54</f>
        <v>210924</v>
      </c>
      <c r="I50" s="11">
        <f>+I51+I54</f>
        <v>216727</v>
      </c>
      <c r="J50" s="11">
        <f>+J51+J54</f>
        <v>0</v>
      </c>
      <c r="K50" s="11">
        <f>F50-I50-J50</f>
        <v>339767</v>
      </c>
    </row>
    <row r="51" spans="1:11" s="6" customFormat="1" ht="22.5" x14ac:dyDescent="0.25">
      <c r="A51" s="10" t="s">
        <v>139</v>
      </c>
      <c r="B51" s="10" t="s">
        <v>140</v>
      </c>
      <c r="C51" s="10" t="s">
        <v>141</v>
      </c>
      <c r="D51" s="11">
        <f>D52</f>
        <v>197000</v>
      </c>
      <c r="E51" s="11">
        <f>E52</f>
        <v>221500</v>
      </c>
      <c r="F51" s="11">
        <f>G51+H51</f>
        <v>375071</v>
      </c>
      <c r="G51" s="11">
        <f>G52</f>
        <v>325907</v>
      </c>
      <c r="H51" s="11">
        <f>H52</f>
        <v>49164</v>
      </c>
      <c r="I51" s="11">
        <f>I52</f>
        <v>50987</v>
      </c>
      <c r="J51" s="11">
        <f>J52</f>
        <v>0</v>
      </c>
      <c r="K51" s="11">
        <f>F51-I51-J51</f>
        <v>324084</v>
      </c>
    </row>
    <row r="52" spans="1:11" s="6" customFormat="1" ht="22.5" x14ac:dyDescent="0.25">
      <c r="A52" s="10" t="s">
        <v>142</v>
      </c>
      <c r="B52" s="10" t="s">
        <v>143</v>
      </c>
      <c r="C52" s="10" t="s">
        <v>144</v>
      </c>
      <c r="D52" s="11">
        <f>D53</f>
        <v>197000</v>
      </c>
      <c r="E52" s="11">
        <f>E53</f>
        <v>221500</v>
      </c>
      <c r="F52" s="11">
        <f>G52+H52</f>
        <v>375071</v>
      </c>
      <c r="G52" s="11">
        <f>G53</f>
        <v>325907</v>
      </c>
      <c r="H52" s="11">
        <f>H53</f>
        <v>49164</v>
      </c>
      <c r="I52" s="11">
        <f>I53</f>
        <v>50987</v>
      </c>
      <c r="J52" s="11">
        <f>J53</f>
        <v>0</v>
      </c>
      <c r="K52" s="11">
        <f>F52-I52-J52</f>
        <v>324084</v>
      </c>
    </row>
    <row r="53" spans="1:11" s="6" customFormat="1" ht="22.5" x14ac:dyDescent="0.25">
      <c r="A53" s="10" t="s">
        <v>145</v>
      </c>
      <c r="B53" s="10" t="s">
        <v>146</v>
      </c>
      <c r="C53" s="10" t="s">
        <v>147</v>
      </c>
      <c r="D53" s="11">
        <v>197000</v>
      </c>
      <c r="E53" s="11">
        <v>221500</v>
      </c>
      <c r="F53" s="11">
        <f>G53+H53</f>
        <v>375071</v>
      </c>
      <c r="G53" s="11">
        <v>325907</v>
      </c>
      <c r="H53" s="11">
        <v>49164</v>
      </c>
      <c r="I53" s="11">
        <v>50987</v>
      </c>
      <c r="J53" s="11">
        <v>0</v>
      </c>
      <c r="K53" s="11">
        <f>F53-I53-J53</f>
        <v>324084</v>
      </c>
    </row>
    <row r="54" spans="1:11" s="6" customFormat="1" ht="33" x14ac:dyDescent="0.25">
      <c r="A54" s="10" t="s">
        <v>148</v>
      </c>
      <c r="B54" s="10" t="s">
        <v>149</v>
      </c>
      <c r="C54" s="10" t="s">
        <v>150</v>
      </c>
      <c r="D54" s="11">
        <f>+D55+D56</f>
        <v>312000</v>
      </c>
      <c r="E54" s="11">
        <f>+E55+E56</f>
        <v>315000</v>
      </c>
      <c r="F54" s="11">
        <f>G54+H54</f>
        <v>181423</v>
      </c>
      <c r="G54" s="11">
        <f>+G55+G56</f>
        <v>19663</v>
      </c>
      <c r="H54" s="11">
        <f>+H55+H56</f>
        <v>161760</v>
      </c>
      <c r="I54" s="11">
        <f>+I55+I56</f>
        <v>165740</v>
      </c>
      <c r="J54" s="11">
        <f>+J55+J56</f>
        <v>0</v>
      </c>
      <c r="K54" s="11">
        <f>F54-I54-J54</f>
        <v>15683</v>
      </c>
    </row>
    <row r="55" spans="1:11" s="6" customFormat="1" x14ac:dyDescent="0.25">
      <c r="A55" s="10" t="s">
        <v>151</v>
      </c>
      <c r="B55" s="10" t="s">
        <v>152</v>
      </c>
      <c r="C55" s="10" t="s">
        <v>153</v>
      </c>
      <c r="D55" s="11">
        <v>120000</v>
      </c>
      <c r="E55" s="11">
        <v>122000</v>
      </c>
      <c r="F55" s="11">
        <f>G55+H55</f>
        <v>80661</v>
      </c>
      <c r="G55" s="11">
        <v>19534</v>
      </c>
      <c r="H55" s="11">
        <v>61127</v>
      </c>
      <c r="I55" s="11">
        <v>65202</v>
      </c>
      <c r="J55" s="11">
        <v>0</v>
      </c>
      <c r="K55" s="11">
        <f>F55-I55-J55</f>
        <v>15459</v>
      </c>
    </row>
    <row r="56" spans="1:11" s="6" customFormat="1" x14ac:dyDescent="0.25">
      <c r="A56" s="10" t="s">
        <v>154</v>
      </c>
      <c r="B56" s="10" t="s">
        <v>155</v>
      </c>
      <c r="C56" s="10" t="s">
        <v>156</v>
      </c>
      <c r="D56" s="11">
        <v>192000</v>
      </c>
      <c r="E56" s="11">
        <v>193000</v>
      </c>
      <c r="F56" s="11">
        <f>G56+H56</f>
        <v>100762</v>
      </c>
      <c r="G56" s="11">
        <v>129</v>
      </c>
      <c r="H56" s="11">
        <v>100633</v>
      </c>
      <c r="I56" s="11">
        <v>100538</v>
      </c>
      <c r="J56" s="11">
        <v>0</v>
      </c>
      <c r="K56" s="11">
        <f>F56-I56-J56</f>
        <v>224</v>
      </c>
    </row>
    <row r="57" spans="1:11" s="6" customFormat="1" ht="33" x14ac:dyDescent="0.25">
      <c r="A57" s="10" t="s">
        <v>157</v>
      </c>
      <c r="B57" s="10" t="s">
        <v>158</v>
      </c>
      <c r="C57" s="10" t="s">
        <v>159</v>
      </c>
      <c r="D57" s="11">
        <v>-564000</v>
      </c>
      <c r="E57" s="11">
        <v>-1257900</v>
      </c>
      <c r="F57" s="11">
        <f>G57+H57</f>
        <v>-947070</v>
      </c>
      <c r="G57" s="11">
        <v>0</v>
      </c>
      <c r="H57" s="11">
        <v>-947070</v>
      </c>
      <c r="I57" s="11">
        <v>-947070</v>
      </c>
      <c r="J57" s="11">
        <v>0</v>
      </c>
      <c r="K57" s="11">
        <f>F57-I57-J57</f>
        <v>0</v>
      </c>
    </row>
    <row r="58" spans="1:11" s="6" customFormat="1" x14ac:dyDescent="0.25">
      <c r="A58" s="10" t="s">
        <v>160</v>
      </c>
      <c r="B58" s="10" t="s">
        <v>161</v>
      </c>
      <c r="C58" s="10" t="s">
        <v>162</v>
      </c>
      <c r="D58" s="11">
        <v>564000</v>
      </c>
      <c r="E58" s="11">
        <v>1257900</v>
      </c>
      <c r="F58" s="11">
        <f>G58+H58</f>
        <v>947070</v>
      </c>
      <c r="G58" s="11">
        <v>0</v>
      </c>
      <c r="H58" s="11">
        <v>947070</v>
      </c>
      <c r="I58" s="11">
        <v>947070</v>
      </c>
      <c r="J58" s="11">
        <v>0</v>
      </c>
      <c r="K58" s="11">
        <f>F58-I58-J58</f>
        <v>0</v>
      </c>
    </row>
    <row r="59" spans="1:11" s="6" customFormat="1" x14ac:dyDescent="0.25">
      <c r="A59" s="10" t="s">
        <v>163</v>
      </c>
      <c r="B59" s="10" t="s">
        <v>164</v>
      </c>
      <c r="C59" s="10" t="s">
        <v>165</v>
      </c>
      <c r="D59" s="11">
        <f>D60</f>
        <v>3471000</v>
      </c>
      <c r="E59" s="11">
        <f>E60</f>
        <v>8101980</v>
      </c>
      <c r="F59" s="11">
        <f>G59+H59</f>
        <v>5420016</v>
      </c>
      <c r="G59" s="11">
        <f>G60</f>
        <v>0</v>
      </c>
      <c r="H59" s="11">
        <f>H60</f>
        <v>5420016</v>
      </c>
      <c r="I59" s="11">
        <f>I60</f>
        <v>5420016</v>
      </c>
      <c r="J59" s="11">
        <f>J60</f>
        <v>0</v>
      </c>
      <c r="K59" s="11">
        <f>F59-I59-J59</f>
        <v>0</v>
      </c>
    </row>
    <row r="60" spans="1:11" s="6" customFormat="1" ht="22.5" x14ac:dyDescent="0.25">
      <c r="A60" s="10" t="s">
        <v>166</v>
      </c>
      <c r="B60" s="10" t="s">
        <v>167</v>
      </c>
      <c r="C60" s="10" t="s">
        <v>168</v>
      </c>
      <c r="D60" s="11">
        <f>D61+D68</f>
        <v>3471000</v>
      </c>
      <c r="E60" s="11">
        <f>E61+E68</f>
        <v>8101980</v>
      </c>
      <c r="F60" s="11">
        <f>G60+H60</f>
        <v>5420016</v>
      </c>
      <c r="G60" s="11">
        <f>G61+G68</f>
        <v>0</v>
      </c>
      <c r="H60" s="11">
        <f>H61+H68</f>
        <v>5420016</v>
      </c>
      <c r="I60" s="11">
        <f>I61+I68</f>
        <v>5420016</v>
      </c>
      <c r="J60" s="11">
        <f>J61+J68</f>
        <v>0</v>
      </c>
      <c r="K60" s="11">
        <f>F60-I60-J60</f>
        <v>0</v>
      </c>
    </row>
    <row r="61" spans="1:11" s="6" customFormat="1" ht="96" x14ac:dyDescent="0.25">
      <c r="A61" s="10" t="s">
        <v>169</v>
      </c>
      <c r="B61" s="10" t="s">
        <v>170</v>
      </c>
      <c r="C61" s="10" t="s">
        <v>171</v>
      </c>
      <c r="D61" s="11">
        <f>+D62+D63+D64+D65+D66+D67</f>
        <v>3411000</v>
      </c>
      <c r="E61" s="11">
        <f>+E62+E63+E64+E65+E66+E67</f>
        <v>7541980</v>
      </c>
      <c r="F61" s="11">
        <f>G61+H61</f>
        <v>4914802</v>
      </c>
      <c r="G61" s="11">
        <f>+G62+G63+G64+G65+G66+G67</f>
        <v>0</v>
      </c>
      <c r="H61" s="11">
        <f>+H62+H63+H64+H65+H66+H67</f>
        <v>4914802</v>
      </c>
      <c r="I61" s="11">
        <f>+I62+I63+I64+I65+I66+I67</f>
        <v>4914802</v>
      </c>
      <c r="J61" s="11">
        <f>+J62+J63+J64+J65+J66+J67</f>
        <v>0</v>
      </c>
      <c r="K61" s="11">
        <f>F61-I61-J61</f>
        <v>0</v>
      </c>
    </row>
    <row r="62" spans="1:11" s="6" customFormat="1" x14ac:dyDescent="0.25">
      <c r="A62" s="10" t="s">
        <v>172</v>
      </c>
      <c r="B62" s="10" t="s">
        <v>173</v>
      </c>
      <c r="C62" s="10" t="s">
        <v>174</v>
      </c>
      <c r="D62" s="11">
        <v>10000</v>
      </c>
      <c r="E62" s="11">
        <v>10000</v>
      </c>
      <c r="F62" s="11">
        <f>G62+H62</f>
        <v>0</v>
      </c>
      <c r="G62" s="11">
        <v>0</v>
      </c>
      <c r="H62" s="11">
        <v>0</v>
      </c>
      <c r="I62" s="11">
        <v>0</v>
      </c>
      <c r="J62" s="11">
        <v>0</v>
      </c>
      <c r="K62" s="11">
        <f>F62-I62-J62</f>
        <v>0</v>
      </c>
    </row>
    <row r="63" spans="1:11" s="6" customFormat="1" ht="33" x14ac:dyDescent="0.25">
      <c r="A63" s="10" t="s">
        <v>175</v>
      </c>
      <c r="B63" s="10" t="s">
        <v>176</v>
      </c>
      <c r="C63" s="10" t="s">
        <v>177</v>
      </c>
      <c r="D63" s="11">
        <v>241000</v>
      </c>
      <c r="E63" s="11">
        <v>241000</v>
      </c>
      <c r="F63" s="11">
        <f>G63+H63</f>
        <v>0</v>
      </c>
      <c r="G63" s="11">
        <v>0</v>
      </c>
      <c r="H63" s="11">
        <v>0</v>
      </c>
      <c r="I63" s="11">
        <v>0</v>
      </c>
      <c r="J63" s="11">
        <v>0</v>
      </c>
      <c r="K63" s="11">
        <f>F63-I63-J63</f>
        <v>0</v>
      </c>
    </row>
    <row r="64" spans="1:11" s="6" customFormat="1" x14ac:dyDescent="0.25">
      <c r="A64" s="10" t="s">
        <v>178</v>
      </c>
      <c r="B64" s="10" t="s">
        <v>179</v>
      </c>
      <c r="C64" s="10" t="s">
        <v>180</v>
      </c>
      <c r="D64" s="11">
        <v>0</v>
      </c>
      <c r="E64" s="11">
        <v>213000</v>
      </c>
      <c r="F64" s="11">
        <f>G64+H64</f>
        <v>213000</v>
      </c>
      <c r="G64" s="11">
        <v>0</v>
      </c>
      <c r="H64" s="11">
        <v>213000</v>
      </c>
      <c r="I64" s="11">
        <v>213000</v>
      </c>
      <c r="J64" s="11">
        <v>0</v>
      </c>
      <c r="K64" s="11">
        <f>F64-I64-J64</f>
        <v>0</v>
      </c>
    </row>
    <row r="65" spans="1:12" s="6" customFormat="1" ht="43.5" x14ac:dyDescent="0.25">
      <c r="A65" s="10" t="s">
        <v>181</v>
      </c>
      <c r="B65" s="10" t="s">
        <v>182</v>
      </c>
      <c r="C65" s="10" t="s">
        <v>183</v>
      </c>
      <c r="D65" s="11">
        <v>4000</v>
      </c>
      <c r="E65" s="11">
        <v>121980</v>
      </c>
      <c r="F65" s="11">
        <f>G65+H65</f>
        <v>121276</v>
      </c>
      <c r="G65" s="11">
        <v>0</v>
      </c>
      <c r="H65" s="11">
        <v>121276</v>
      </c>
      <c r="I65" s="11">
        <v>121276</v>
      </c>
      <c r="J65" s="11">
        <v>0</v>
      </c>
      <c r="K65" s="11">
        <f>F65-I65-J65</f>
        <v>0</v>
      </c>
    </row>
    <row r="66" spans="1:12" s="6" customFormat="1" ht="22.5" x14ac:dyDescent="0.25">
      <c r="A66" s="10" t="s">
        <v>184</v>
      </c>
      <c r="B66" s="10" t="s">
        <v>185</v>
      </c>
      <c r="C66" s="10" t="s">
        <v>186</v>
      </c>
      <c r="D66" s="11">
        <v>2656000</v>
      </c>
      <c r="E66" s="11">
        <v>6956000</v>
      </c>
      <c r="F66" s="11">
        <f>G66+H66</f>
        <v>4580526</v>
      </c>
      <c r="G66" s="11">
        <v>0</v>
      </c>
      <c r="H66" s="11">
        <v>4580526</v>
      </c>
      <c r="I66" s="11">
        <v>4580526</v>
      </c>
      <c r="J66" s="11">
        <v>0</v>
      </c>
      <c r="K66" s="11">
        <f>F66-I66-J66</f>
        <v>0</v>
      </c>
    </row>
    <row r="67" spans="1:12" s="6" customFormat="1" ht="43.5" x14ac:dyDescent="0.25">
      <c r="A67" s="10" t="s">
        <v>187</v>
      </c>
      <c r="B67" s="10" t="s">
        <v>188</v>
      </c>
      <c r="C67" s="10" t="s">
        <v>189</v>
      </c>
      <c r="D67" s="11">
        <v>500000</v>
      </c>
      <c r="E67" s="11">
        <v>0</v>
      </c>
      <c r="F67" s="11">
        <f>G67+H67</f>
        <v>0</v>
      </c>
      <c r="G67" s="11">
        <v>0</v>
      </c>
      <c r="H67" s="11">
        <v>0</v>
      </c>
      <c r="I67" s="11">
        <v>0</v>
      </c>
      <c r="J67" s="11">
        <v>0</v>
      </c>
      <c r="K67" s="11">
        <f>F67-I67-J67</f>
        <v>0</v>
      </c>
    </row>
    <row r="68" spans="1:12" s="6" customFormat="1" ht="33" x14ac:dyDescent="0.25">
      <c r="A68" s="10" t="s">
        <v>190</v>
      </c>
      <c r="B68" s="10" t="s">
        <v>191</v>
      </c>
      <c r="C68" s="10" t="s">
        <v>192</v>
      </c>
      <c r="D68" s="11">
        <f>+D69+D70</f>
        <v>60000</v>
      </c>
      <c r="E68" s="11">
        <f>+E69+E70</f>
        <v>560000</v>
      </c>
      <c r="F68" s="11">
        <f>G68+H68</f>
        <v>505214</v>
      </c>
      <c r="G68" s="11">
        <f>+G69+G70</f>
        <v>0</v>
      </c>
      <c r="H68" s="11">
        <f>+H69+H70</f>
        <v>505214</v>
      </c>
      <c r="I68" s="11">
        <f>+I69+I70</f>
        <v>505214</v>
      </c>
      <c r="J68" s="11">
        <f>+J69+J70</f>
        <v>0</v>
      </c>
      <c r="K68" s="11">
        <f>F68-I68-J68</f>
        <v>0</v>
      </c>
    </row>
    <row r="69" spans="1:12" s="6" customFormat="1" ht="43.5" x14ac:dyDescent="0.25">
      <c r="A69" s="10" t="s">
        <v>193</v>
      </c>
      <c r="B69" s="10" t="s">
        <v>194</v>
      </c>
      <c r="C69" s="10" t="s">
        <v>195</v>
      </c>
      <c r="D69" s="11">
        <v>60000</v>
      </c>
      <c r="E69" s="11">
        <v>60000</v>
      </c>
      <c r="F69" s="11">
        <f>G69+H69</f>
        <v>24242</v>
      </c>
      <c r="G69" s="11">
        <v>0</v>
      </c>
      <c r="H69" s="11">
        <v>24242</v>
      </c>
      <c r="I69" s="11">
        <v>24242</v>
      </c>
      <c r="J69" s="11">
        <v>0</v>
      </c>
      <c r="K69" s="11">
        <f>F69-I69-J69</f>
        <v>0</v>
      </c>
    </row>
    <row r="70" spans="1:12" s="6" customFormat="1" ht="43.5" x14ac:dyDescent="0.25">
      <c r="A70" s="10" t="s">
        <v>196</v>
      </c>
      <c r="B70" s="10" t="s">
        <v>197</v>
      </c>
      <c r="C70" s="10" t="s">
        <v>198</v>
      </c>
      <c r="D70" s="11">
        <v>0</v>
      </c>
      <c r="E70" s="11">
        <v>500000</v>
      </c>
      <c r="F70" s="11">
        <f>G70+H70</f>
        <v>480972</v>
      </c>
      <c r="G70" s="11">
        <v>0</v>
      </c>
      <c r="H70" s="11">
        <v>480972</v>
      </c>
      <c r="I70" s="11">
        <v>480972</v>
      </c>
      <c r="J70" s="11">
        <v>0</v>
      </c>
      <c r="K70" s="11">
        <f>F70-I70-J70</f>
        <v>0</v>
      </c>
    </row>
    <row r="71" spans="1:12" s="6" customFormat="1" x14ac:dyDescent="0.25">
      <c r="A71" s="8"/>
      <c r="B71" s="8"/>
      <c r="C71" s="8"/>
      <c r="D71" s="9"/>
      <c r="E71" s="9"/>
      <c r="F71" s="9"/>
      <c r="G71" s="9"/>
      <c r="H71" s="9"/>
      <c r="I71" s="9"/>
      <c r="J71" s="9"/>
      <c r="K71" s="9"/>
    </row>
    <row r="72" spans="1:12" x14ac:dyDescent="0.25">
      <c r="A72" s="13" t="s">
        <v>199</v>
      </c>
      <c r="B72" s="13"/>
      <c r="C72" s="13"/>
      <c r="D72" s="13"/>
      <c r="E72" s="13" t="s">
        <v>201</v>
      </c>
      <c r="F72" s="13"/>
      <c r="G72" s="13"/>
      <c r="H72" s="13"/>
      <c r="I72" s="13"/>
      <c r="J72" s="13"/>
      <c r="K72" s="13"/>
      <c r="L72" s="13"/>
    </row>
    <row r="73" spans="1:12" x14ac:dyDescent="0.25">
      <c r="A73" s="3" t="s">
        <v>200</v>
      </c>
      <c r="B73" s="3"/>
      <c r="C73" s="3"/>
      <c r="D73" s="3"/>
      <c r="E73" s="3"/>
      <c r="F73" s="3"/>
      <c r="G73" s="3"/>
      <c r="H73" s="3"/>
      <c r="I73" s="3" t="s">
        <v>202</v>
      </c>
      <c r="J73" s="3"/>
      <c r="K73" s="3"/>
      <c r="L73" s="3"/>
    </row>
    <row r="143" spans="1:20" x14ac:dyDescent="0.25">
      <c r="A143" s="12"/>
      <c r="B143" s="12"/>
      <c r="C143" s="12"/>
      <c r="D143" s="12"/>
      <c r="I143" s="12"/>
      <c r="J143" s="12"/>
      <c r="K143" s="12"/>
      <c r="L143" s="12"/>
      <c r="Q143" s="12"/>
      <c r="R143" s="12"/>
      <c r="S143" s="12"/>
      <c r="T143" s="12"/>
    </row>
  </sheetData>
  <mergeCells count="22">
    <mergeCell ref="A72:D72"/>
    <mergeCell ref="A73:D73"/>
    <mergeCell ref="E72:H72"/>
    <mergeCell ref="E73:H73"/>
    <mergeCell ref="I72:L72"/>
    <mergeCell ref="I73:L73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AD1D-DF67-447C-B91B-B87C975B471A}">
  <dimension ref="A1:T131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203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204</v>
      </c>
      <c r="C11" s="10" t="s">
        <v>21</v>
      </c>
      <c r="D11" s="11">
        <f>D12+D58</f>
        <v>2940200</v>
      </c>
      <c r="E11" s="11">
        <f>E12+E58</f>
        <v>3786780</v>
      </c>
      <c r="F11" s="11">
        <f>G11+H11</f>
        <v>4454843</v>
      </c>
      <c r="G11" s="11">
        <f>G12+G58</f>
        <v>881703</v>
      </c>
      <c r="H11" s="11">
        <f>H12+H58</f>
        <v>3573140</v>
      </c>
      <c r="I11" s="11">
        <f>I12+I58</f>
        <v>3512231</v>
      </c>
      <c r="J11" s="11">
        <f>J12+J58</f>
        <v>0</v>
      </c>
      <c r="K11" s="11">
        <f>F11-I11-J11</f>
        <v>942612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D13+D44</f>
        <v>2876200</v>
      </c>
      <c r="E12" s="11">
        <f>E13+E44</f>
        <v>3391800</v>
      </c>
      <c r="F12" s="11">
        <f>G12+H12</f>
        <v>4096325</v>
      </c>
      <c r="G12" s="11">
        <f>G13+G44</f>
        <v>881703</v>
      </c>
      <c r="H12" s="11">
        <f>H13+H44</f>
        <v>3214622</v>
      </c>
      <c r="I12" s="11">
        <f>I13+I44</f>
        <v>3153713</v>
      </c>
      <c r="J12" s="11">
        <f>J13+J44</f>
        <v>0</v>
      </c>
      <c r="K12" s="11">
        <f>F12-I12-J12</f>
        <v>942612</v>
      </c>
    </row>
    <row r="13" spans="1:11" s="6" customFormat="1" ht="22.5" x14ac:dyDescent="0.25">
      <c r="A13" s="10" t="s">
        <v>25</v>
      </c>
      <c r="B13" s="10" t="s">
        <v>29</v>
      </c>
      <c r="C13" s="10" t="s">
        <v>30</v>
      </c>
      <c r="D13" s="11">
        <f>D14+D22+D32+D41</f>
        <v>2876200</v>
      </c>
      <c r="E13" s="11">
        <f>E14+E22+E32+E41</f>
        <v>4058200</v>
      </c>
      <c r="F13" s="11">
        <f>G13+H13</f>
        <v>4383696</v>
      </c>
      <c r="G13" s="11">
        <f>G14+G22+G32+G41</f>
        <v>484822</v>
      </c>
      <c r="H13" s="11">
        <f>H14+H22+H32+H41</f>
        <v>3898874</v>
      </c>
      <c r="I13" s="11">
        <f>I14+I22+I32+I41</f>
        <v>3838487</v>
      </c>
      <c r="J13" s="11">
        <f>J14+J22+J32+J41</f>
        <v>0</v>
      </c>
      <c r="K13" s="11">
        <f>F13-I13-J13</f>
        <v>545209</v>
      </c>
    </row>
    <row r="14" spans="1:11" s="6" customFormat="1" ht="22.5" x14ac:dyDescent="0.25">
      <c r="A14" s="10" t="s">
        <v>28</v>
      </c>
      <c r="B14" s="10" t="s">
        <v>32</v>
      </c>
      <c r="C14" s="10" t="s">
        <v>33</v>
      </c>
      <c r="D14" s="11">
        <f>+D15</f>
        <v>327000</v>
      </c>
      <c r="E14" s="11">
        <f>+E15</f>
        <v>563000</v>
      </c>
      <c r="F14" s="11">
        <f>G14+H14</f>
        <v>530787</v>
      </c>
      <c r="G14" s="11">
        <f>+G15</f>
        <v>0</v>
      </c>
      <c r="H14" s="11">
        <f>+H15</f>
        <v>530787</v>
      </c>
      <c r="I14" s="11">
        <f>+I15</f>
        <v>530787</v>
      </c>
      <c r="J14" s="11">
        <f>+J15</f>
        <v>0</v>
      </c>
      <c r="K14" s="11">
        <f>F14-I14-J14</f>
        <v>0</v>
      </c>
    </row>
    <row r="15" spans="1:11" s="6" customFormat="1" ht="33" x14ac:dyDescent="0.25">
      <c r="A15" s="10" t="s">
        <v>205</v>
      </c>
      <c r="B15" s="10" t="s">
        <v>35</v>
      </c>
      <c r="C15" s="10" t="s">
        <v>36</v>
      </c>
      <c r="D15" s="11">
        <f>D16+D18</f>
        <v>327000</v>
      </c>
      <c r="E15" s="11">
        <f>E16+E18</f>
        <v>563000</v>
      </c>
      <c r="F15" s="11">
        <f>G15+H15</f>
        <v>530787</v>
      </c>
      <c r="G15" s="11">
        <f>G16+G18</f>
        <v>0</v>
      </c>
      <c r="H15" s="11">
        <f>H16+H18</f>
        <v>530787</v>
      </c>
      <c r="I15" s="11">
        <f>I16+I18</f>
        <v>530787</v>
      </c>
      <c r="J15" s="11">
        <f>J16+J18</f>
        <v>0</v>
      </c>
      <c r="K15" s="11">
        <f>F15-I15-J15</f>
        <v>0</v>
      </c>
    </row>
    <row r="16" spans="1:11" s="6" customFormat="1" x14ac:dyDescent="0.25">
      <c r="A16" s="10" t="s">
        <v>34</v>
      </c>
      <c r="B16" s="10" t="s">
        <v>38</v>
      </c>
      <c r="C16" s="10" t="s">
        <v>39</v>
      </c>
      <c r="D16" s="11">
        <f>+D17</f>
        <v>30000</v>
      </c>
      <c r="E16" s="11">
        <f>+E17</f>
        <v>33000</v>
      </c>
      <c r="F16" s="11">
        <f>G16+H16</f>
        <v>5803</v>
      </c>
      <c r="G16" s="11">
        <f>+G17</f>
        <v>0</v>
      </c>
      <c r="H16" s="11">
        <f>+H17</f>
        <v>5803</v>
      </c>
      <c r="I16" s="11">
        <f>+I17</f>
        <v>5803</v>
      </c>
      <c r="J16" s="11">
        <f>+J17</f>
        <v>0</v>
      </c>
      <c r="K16" s="11">
        <f>F16-I16-J16</f>
        <v>0</v>
      </c>
    </row>
    <row r="17" spans="1:11" s="6" customFormat="1" ht="22.5" x14ac:dyDescent="0.25">
      <c r="A17" s="10" t="s">
        <v>206</v>
      </c>
      <c r="B17" s="10" t="s">
        <v>41</v>
      </c>
      <c r="C17" s="10" t="s">
        <v>42</v>
      </c>
      <c r="D17" s="11">
        <v>30000</v>
      </c>
      <c r="E17" s="11">
        <v>33000</v>
      </c>
      <c r="F17" s="11">
        <f>G17+H17</f>
        <v>5803</v>
      </c>
      <c r="G17" s="11">
        <v>0</v>
      </c>
      <c r="H17" s="11">
        <v>5803</v>
      </c>
      <c r="I17" s="11">
        <v>5803</v>
      </c>
      <c r="J17" s="11"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44</v>
      </c>
      <c r="C18" s="10" t="s">
        <v>45</v>
      </c>
      <c r="D18" s="11">
        <f>D19+D20+D21</f>
        <v>297000</v>
      </c>
      <c r="E18" s="11">
        <f>E19+E20+E21</f>
        <v>530000</v>
      </c>
      <c r="F18" s="11">
        <f>G18+H18</f>
        <v>524984</v>
      </c>
      <c r="G18" s="11">
        <f>G19+G20+G21</f>
        <v>0</v>
      </c>
      <c r="H18" s="11">
        <f>H19+H20+H21</f>
        <v>524984</v>
      </c>
      <c r="I18" s="11">
        <f>I19+I20+I21</f>
        <v>524984</v>
      </c>
      <c r="J18" s="11">
        <f>J19+J20+J21</f>
        <v>0</v>
      </c>
      <c r="K18" s="11">
        <f>F18-I18-J18</f>
        <v>0</v>
      </c>
    </row>
    <row r="19" spans="1:11" s="6" customFormat="1" x14ac:dyDescent="0.25">
      <c r="A19" s="10" t="s">
        <v>43</v>
      </c>
      <c r="B19" s="10" t="s">
        <v>47</v>
      </c>
      <c r="C19" s="10" t="s">
        <v>48</v>
      </c>
      <c r="D19" s="11">
        <v>153000</v>
      </c>
      <c r="E19" s="11">
        <v>180000</v>
      </c>
      <c r="F19" s="11">
        <f>G19+H19</f>
        <v>159469</v>
      </c>
      <c r="G19" s="11">
        <v>0</v>
      </c>
      <c r="H19" s="11">
        <v>159469</v>
      </c>
      <c r="I19" s="11">
        <v>159469</v>
      </c>
      <c r="J19" s="11">
        <v>0</v>
      </c>
      <c r="K19" s="11">
        <f>F19-I19-J19</f>
        <v>0</v>
      </c>
    </row>
    <row r="20" spans="1:11" s="6" customFormat="1" ht="22.5" x14ac:dyDescent="0.25">
      <c r="A20" s="10" t="s">
        <v>46</v>
      </c>
      <c r="B20" s="10" t="s">
        <v>50</v>
      </c>
      <c r="C20" s="10" t="s">
        <v>51</v>
      </c>
      <c r="D20" s="11">
        <v>144000</v>
      </c>
      <c r="E20" s="11">
        <v>150000</v>
      </c>
      <c r="F20" s="11">
        <f>G20+H20</f>
        <v>152643</v>
      </c>
      <c r="G20" s="11">
        <v>0</v>
      </c>
      <c r="H20" s="11">
        <v>152643</v>
      </c>
      <c r="I20" s="11">
        <v>152643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53</v>
      </c>
      <c r="C21" s="10" t="s">
        <v>54</v>
      </c>
      <c r="D21" s="11">
        <v>0</v>
      </c>
      <c r="E21" s="11">
        <v>200000</v>
      </c>
      <c r="F21" s="11">
        <f>G21+H21</f>
        <v>212872</v>
      </c>
      <c r="G21" s="11">
        <v>0</v>
      </c>
      <c r="H21" s="11">
        <v>212872</v>
      </c>
      <c r="I21" s="11">
        <v>212872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207</v>
      </c>
      <c r="B22" s="10" t="s">
        <v>56</v>
      </c>
      <c r="C22" s="10" t="s">
        <v>57</v>
      </c>
      <c r="D22" s="11">
        <f>D23</f>
        <v>288900</v>
      </c>
      <c r="E22" s="11">
        <f>E23</f>
        <v>300900</v>
      </c>
      <c r="F22" s="11">
        <f>G22+H22</f>
        <v>705016</v>
      </c>
      <c r="G22" s="11">
        <f>G23</f>
        <v>452360</v>
      </c>
      <c r="H22" s="11">
        <f>H23</f>
        <v>252656</v>
      </c>
      <c r="I22" s="11">
        <f>I23</f>
        <v>196837</v>
      </c>
      <c r="J22" s="11">
        <f>J23</f>
        <v>0</v>
      </c>
      <c r="K22" s="11">
        <f>F22-I22-J22</f>
        <v>508179</v>
      </c>
    </row>
    <row r="23" spans="1:11" s="6" customFormat="1" ht="22.5" x14ac:dyDescent="0.25">
      <c r="A23" s="10" t="s">
        <v>55</v>
      </c>
      <c r="B23" s="10" t="s">
        <v>59</v>
      </c>
      <c r="C23" s="10" t="s">
        <v>60</v>
      </c>
      <c r="D23" s="11">
        <f>D24+D27+D31</f>
        <v>288900</v>
      </c>
      <c r="E23" s="11">
        <f>E24+E27+E31</f>
        <v>300900</v>
      </c>
      <c r="F23" s="11">
        <f>G23+H23</f>
        <v>705016</v>
      </c>
      <c r="G23" s="11">
        <f>G24+G27+G31</f>
        <v>452360</v>
      </c>
      <c r="H23" s="11">
        <f>H24+H27+H31</f>
        <v>252656</v>
      </c>
      <c r="I23" s="11">
        <f>I24+I27+I31</f>
        <v>196837</v>
      </c>
      <c r="J23" s="11">
        <f>J24+J27+J31</f>
        <v>0</v>
      </c>
      <c r="K23" s="11">
        <f>F23-I23-J23</f>
        <v>508179</v>
      </c>
    </row>
    <row r="24" spans="1:11" s="6" customFormat="1" ht="22.5" x14ac:dyDescent="0.25">
      <c r="A24" s="10" t="s">
        <v>58</v>
      </c>
      <c r="B24" s="10" t="s">
        <v>62</v>
      </c>
      <c r="C24" s="10" t="s">
        <v>63</v>
      </c>
      <c r="D24" s="11">
        <f>D25+D26</f>
        <v>90000</v>
      </c>
      <c r="E24" s="11">
        <f>E25+E26</f>
        <v>91000</v>
      </c>
      <c r="F24" s="11">
        <f>G24+H24</f>
        <v>62011</v>
      </c>
      <c r="G24" s="11">
        <f>G25+G26</f>
        <v>20826</v>
      </c>
      <c r="H24" s="11">
        <f>H25+H26</f>
        <v>41185</v>
      </c>
      <c r="I24" s="11">
        <f>I25+I26</f>
        <v>35102</v>
      </c>
      <c r="J24" s="11">
        <f>J25+J26</f>
        <v>0</v>
      </c>
      <c r="K24" s="11">
        <f>F24-I24-J24</f>
        <v>26909</v>
      </c>
    </row>
    <row r="25" spans="1:11" s="6" customFormat="1" x14ac:dyDescent="0.25">
      <c r="A25" s="10" t="s">
        <v>61</v>
      </c>
      <c r="B25" s="10" t="s">
        <v>65</v>
      </c>
      <c r="C25" s="10" t="s">
        <v>66</v>
      </c>
      <c r="D25" s="11">
        <v>50000</v>
      </c>
      <c r="E25" s="11">
        <v>51000</v>
      </c>
      <c r="F25" s="11">
        <f>G25+H25</f>
        <v>31784</v>
      </c>
      <c r="G25" s="11">
        <v>13735</v>
      </c>
      <c r="H25" s="11">
        <v>18049</v>
      </c>
      <c r="I25" s="11">
        <v>16642</v>
      </c>
      <c r="J25" s="11">
        <v>0</v>
      </c>
      <c r="K25" s="11">
        <f>F25-I25-J25</f>
        <v>15142</v>
      </c>
    </row>
    <row r="26" spans="1:11" s="6" customFormat="1" x14ac:dyDescent="0.25">
      <c r="A26" s="10" t="s">
        <v>64</v>
      </c>
      <c r="B26" s="10" t="s">
        <v>68</v>
      </c>
      <c r="C26" s="10" t="s">
        <v>69</v>
      </c>
      <c r="D26" s="11">
        <v>40000</v>
      </c>
      <c r="E26" s="11">
        <v>40000</v>
      </c>
      <c r="F26" s="11">
        <f>G26+H26</f>
        <v>30227</v>
      </c>
      <c r="G26" s="11">
        <v>7091</v>
      </c>
      <c r="H26" s="11">
        <v>23136</v>
      </c>
      <c r="I26" s="11">
        <v>18460</v>
      </c>
      <c r="J26" s="11">
        <v>0</v>
      </c>
      <c r="K26" s="11">
        <f>F26-I26-J26</f>
        <v>11767</v>
      </c>
    </row>
    <row r="27" spans="1:11" s="6" customFormat="1" ht="22.5" x14ac:dyDescent="0.25">
      <c r="A27" s="10" t="s">
        <v>67</v>
      </c>
      <c r="B27" s="10" t="s">
        <v>71</v>
      </c>
      <c r="C27" s="10" t="s">
        <v>72</v>
      </c>
      <c r="D27" s="11">
        <f>D28+D29+D30</f>
        <v>190900</v>
      </c>
      <c r="E27" s="11">
        <f>E28+E29+E30</f>
        <v>198900</v>
      </c>
      <c r="F27" s="11">
        <f>G27+H27</f>
        <v>614068</v>
      </c>
      <c r="G27" s="11">
        <f>G28+G29+G30</f>
        <v>431534</v>
      </c>
      <c r="H27" s="11">
        <f>H28+H29+H30</f>
        <v>182534</v>
      </c>
      <c r="I27" s="11">
        <f>I28+I29+I30</f>
        <v>151775</v>
      </c>
      <c r="J27" s="11">
        <f>J28+J29+J30</f>
        <v>0</v>
      </c>
      <c r="K27" s="11">
        <f>F27-I27-J27</f>
        <v>462293</v>
      </c>
    </row>
    <row r="28" spans="1:11" s="6" customFormat="1" ht="22.5" x14ac:dyDescent="0.25">
      <c r="A28" s="10" t="s">
        <v>70</v>
      </c>
      <c r="B28" s="10" t="s">
        <v>74</v>
      </c>
      <c r="C28" s="10" t="s">
        <v>75</v>
      </c>
      <c r="D28" s="11">
        <v>50800</v>
      </c>
      <c r="E28" s="11">
        <v>50800</v>
      </c>
      <c r="F28" s="11">
        <f>G28+H28</f>
        <v>69481</v>
      </c>
      <c r="G28" s="11">
        <v>34997</v>
      </c>
      <c r="H28" s="11">
        <v>34484</v>
      </c>
      <c r="I28" s="11">
        <v>33328</v>
      </c>
      <c r="J28" s="11">
        <v>0</v>
      </c>
      <c r="K28" s="11">
        <f>F28-I28-J28</f>
        <v>36153</v>
      </c>
    </row>
    <row r="29" spans="1:11" s="6" customFormat="1" ht="22.5" x14ac:dyDescent="0.25">
      <c r="A29" s="10" t="s">
        <v>73</v>
      </c>
      <c r="B29" s="10" t="s">
        <v>77</v>
      </c>
      <c r="C29" s="10" t="s">
        <v>78</v>
      </c>
      <c r="D29" s="11">
        <v>2700</v>
      </c>
      <c r="E29" s="11">
        <v>2700</v>
      </c>
      <c r="F29" s="11">
        <f>G29+H29</f>
        <v>1963</v>
      </c>
      <c r="G29" s="11">
        <v>640</v>
      </c>
      <c r="H29" s="11">
        <v>1323</v>
      </c>
      <c r="I29" s="11">
        <v>1792</v>
      </c>
      <c r="J29" s="11">
        <v>0</v>
      </c>
      <c r="K29" s="11">
        <f>F29-I29-J29</f>
        <v>171</v>
      </c>
    </row>
    <row r="30" spans="1:11" s="6" customFormat="1" x14ac:dyDescent="0.25">
      <c r="A30" s="10" t="s">
        <v>76</v>
      </c>
      <c r="B30" s="10" t="s">
        <v>80</v>
      </c>
      <c r="C30" s="10" t="s">
        <v>81</v>
      </c>
      <c r="D30" s="11">
        <v>137400</v>
      </c>
      <c r="E30" s="11">
        <v>145400</v>
      </c>
      <c r="F30" s="11">
        <f>G30+H30</f>
        <v>542624</v>
      </c>
      <c r="G30" s="11">
        <v>395897</v>
      </c>
      <c r="H30" s="11">
        <v>146727</v>
      </c>
      <c r="I30" s="11">
        <v>116655</v>
      </c>
      <c r="J30" s="11">
        <v>0</v>
      </c>
      <c r="K30" s="11">
        <f>F30-I30-J30</f>
        <v>425969</v>
      </c>
    </row>
    <row r="31" spans="1:11" s="6" customFormat="1" x14ac:dyDescent="0.25">
      <c r="A31" s="10" t="s">
        <v>79</v>
      </c>
      <c r="B31" s="10" t="s">
        <v>83</v>
      </c>
      <c r="C31" s="10" t="s">
        <v>84</v>
      </c>
      <c r="D31" s="11">
        <v>8000</v>
      </c>
      <c r="E31" s="11">
        <v>11000</v>
      </c>
      <c r="F31" s="11">
        <f>G31+H31</f>
        <v>28937</v>
      </c>
      <c r="G31" s="11">
        <v>0</v>
      </c>
      <c r="H31" s="11">
        <v>28937</v>
      </c>
      <c r="I31" s="11">
        <v>9960</v>
      </c>
      <c r="J31" s="11">
        <v>0</v>
      </c>
      <c r="K31" s="11">
        <f>F31-I31-J31</f>
        <v>18977</v>
      </c>
    </row>
    <row r="32" spans="1:11" s="6" customFormat="1" ht="22.5" x14ac:dyDescent="0.25">
      <c r="A32" s="10" t="s">
        <v>208</v>
      </c>
      <c r="B32" s="10" t="s">
        <v>86</v>
      </c>
      <c r="C32" s="10" t="s">
        <v>87</v>
      </c>
      <c r="D32" s="11">
        <f>D33+D37</f>
        <v>2252000</v>
      </c>
      <c r="E32" s="11">
        <f>E33+E37</f>
        <v>3186000</v>
      </c>
      <c r="F32" s="11">
        <f>G32+H32</f>
        <v>3147873</v>
      </c>
      <c r="G32" s="11">
        <f>G33+G37</f>
        <v>32462</v>
      </c>
      <c r="H32" s="11">
        <f>H33+H37</f>
        <v>3115411</v>
      </c>
      <c r="I32" s="11">
        <f>I33+I37</f>
        <v>3110843</v>
      </c>
      <c r="J32" s="11">
        <f>J33+J37</f>
        <v>0</v>
      </c>
      <c r="K32" s="11">
        <f>F32-I32-J32</f>
        <v>37030</v>
      </c>
    </row>
    <row r="33" spans="1:11" s="6" customFormat="1" ht="22.5" x14ac:dyDescent="0.25">
      <c r="A33" s="10" t="s">
        <v>85</v>
      </c>
      <c r="B33" s="10" t="s">
        <v>89</v>
      </c>
      <c r="C33" s="10" t="s">
        <v>90</v>
      </c>
      <c r="D33" s="11">
        <f>+D34+D35+D36</f>
        <v>2180000</v>
      </c>
      <c r="E33" s="11">
        <f>+E34+E35+E36</f>
        <v>3103000</v>
      </c>
      <c r="F33" s="11">
        <f>G33+H33</f>
        <v>3056309</v>
      </c>
      <c r="G33" s="11">
        <f>+G34+G35+G36</f>
        <v>0</v>
      </c>
      <c r="H33" s="11">
        <f>+H34+H35+H36</f>
        <v>3056309</v>
      </c>
      <c r="I33" s="11">
        <f>+I34+I35+I36</f>
        <v>3056309</v>
      </c>
      <c r="J33" s="11">
        <f>+J34+J35+J36</f>
        <v>0</v>
      </c>
      <c r="K33" s="11">
        <f>F33-I33-J33</f>
        <v>0</v>
      </c>
    </row>
    <row r="34" spans="1:11" s="6" customFormat="1" ht="43.5" x14ac:dyDescent="0.25">
      <c r="A34" s="10" t="s">
        <v>209</v>
      </c>
      <c r="B34" s="10" t="s">
        <v>92</v>
      </c>
      <c r="C34" s="10" t="s">
        <v>93</v>
      </c>
      <c r="D34" s="11">
        <v>938000</v>
      </c>
      <c r="E34" s="11">
        <v>989000</v>
      </c>
      <c r="F34" s="11">
        <f>G34+H34</f>
        <v>942309</v>
      </c>
      <c r="G34" s="11">
        <v>0</v>
      </c>
      <c r="H34" s="11">
        <v>942309</v>
      </c>
      <c r="I34" s="11">
        <v>942309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210</v>
      </c>
      <c r="B35" s="10" t="s">
        <v>95</v>
      </c>
      <c r="C35" s="10" t="s">
        <v>96</v>
      </c>
      <c r="D35" s="11">
        <v>10000</v>
      </c>
      <c r="E35" s="11">
        <v>10000</v>
      </c>
      <c r="F35" s="11">
        <f>G35+H35</f>
        <v>10000</v>
      </c>
      <c r="G35" s="11">
        <v>0</v>
      </c>
      <c r="H35" s="11">
        <v>10000</v>
      </c>
      <c r="I35" s="11">
        <v>10000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98</v>
      </c>
      <c r="C36" s="10" t="s">
        <v>99</v>
      </c>
      <c r="D36" s="11">
        <v>1232000</v>
      </c>
      <c r="E36" s="11">
        <v>2104000</v>
      </c>
      <c r="F36" s="11">
        <f>G36+H36</f>
        <v>2104000</v>
      </c>
      <c r="G36" s="11">
        <v>0</v>
      </c>
      <c r="H36" s="11">
        <v>2104000</v>
      </c>
      <c r="I36" s="11">
        <v>2104000</v>
      </c>
      <c r="J36" s="11">
        <v>0</v>
      </c>
      <c r="K36" s="11">
        <f>F36-I36-J36</f>
        <v>0</v>
      </c>
    </row>
    <row r="37" spans="1:11" s="6" customFormat="1" ht="33" x14ac:dyDescent="0.25">
      <c r="A37" s="10" t="s">
        <v>211</v>
      </c>
      <c r="B37" s="10" t="s">
        <v>101</v>
      </c>
      <c r="C37" s="10" t="s">
        <v>102</v>
      </c>
      <c r="D37" s="11">
        <f>D38</f>
        <v>72000</v>
      </c>
      <c r="E37" s="11">
        <f>E38</f>
        <v>83000</v>
      </c>
      <c r="F37" s="11">
        <f>G37+H37</f>
        <v>91564</v>
      </c>
      <c r="G37" s="11">
        <f>G38</f>
        <v>32462</v>
      </c>
      <c r="H37" s="11">
        <f>H38</f>
        <v>59102</v>
      </c>
      <c r="I37" s="11">
        <f>I38</f>
        <v>54534</v>
      </c>
      <c r="J37" s="11">
        <f>J38</f>
        <v>0</v>
      </c>
      <c r="K37" s="11">
        <f>F37-I37-J37</f>
        <v>37030</v>
      </c>
    </row>
    <row r="38" spans="1:11" s="6" customFormat="1" ht="22.5" x14ac:dyDescent="0.25">
      <c r="A38" s="10" t="s">
        <v>212</v>
      </c>
      <c r="B38" s="10" t="s">
        <v>104</v>
      </c>
      <c r="C38" s="10" t="s">
        <v>105</v>
      </c>
      <c r="D38" s="11">
        <f>D39+D40</f>
        <v>72000</v>
      </c>
      <c r="E38" s="11">
        <f>E39+E40</f>
        <v>83000</v>
      </c>
      <c r="F38" s="11">
        <f>G38+H38</f>
        <v>91564</v>
      </c>
      <c r="G38" s="11">
        <f>G39+G40</f>
        <v>32462</v>
      </c>
      <c r="H38" s="11">
        <f>H39+H40</f>
        <v>59102</v>
      </c>
      <c r="I38" s="11">
        <f>I39+I40</f>
        <v>54534</v>
      </c>
      <c r="J38" s="11">
        <f>J39+J40</f>
        <v>0</v>
      </c>
      <c r="K38" s="11">
        <f>F38-I38-J38</f>
        <v>37030</v>
      </c>
    </row>
    <row r="39" spans="1:11" s="6" customFormat="1" ht="22.5" x14ac:dyDescent="0.25">
      <c r="A39" s="10" t="s">
        <v>100</v>
      </c>
      <c r="B39" s="10" t="s">
        <v>107</v>
      </c>
      <c r="C39" s="10" t="s">
        <v>108</v>
      </c>
      <c r="D39" s="11">
        <v>60000</v>
      </c>
      <c r="E39" s="11">
        <v>66000</v>
      </c>
      <c r="F39" s="11">
        <f>G39+H39</f>
        <v>80964</v>
      </c>
      <c r="G39" s="11">
        <v>30564</v>
      </c>
      <c r="H39" s="11">
        <v>50400</v>
      </c>
      <c r="I39" s="11">
        <v>47189</v>
      </c>
      <c r="J39" s="11">
        <v>0</v>
      </c>
      <c r="K39" s="11">
        <f>F39-I39-J39</f>
        <v>33775</v>
      </c>
    </row>
    <row r="40" spans="1:11" s="6" customFormat="1" ht="22.5" x14ac:dyDescent="0.25">
      <c r="A40" s="10" t="s">
        <v>103</v>
      </c>
      <c r="B40" s="10" t="s">
        <v>110</v>
      </c>
      <c r="C40" s="10" t="s">
        <v>111</v>
      </c>
      <c r="D40" s="11">
        <v>12000</v>
      </c>
      <c r="E40" s="11">
        <v>17000</v>
      </c>
      <c r="F40" s="11">
        <f>G40+H40</f>
        <v>10600</v>
      </c>
      <c r="G40" s="11">
        <v>1898</v>
      </c>
      <c r="H40" s="11">
        <v>8702</v>
      </c>
      <c r="I40" s="11">
        <v>7345</v>
      </c>
      <c r="J40" s="11">
        <v>0</v>
      </c>
      <c r="K40" s="11">
        <f>F40-I40-J40</f>
        <v>3255</v>
      </c>
    </row>
    <row r="41" spans="1:11" s="6" customFormat="1" ht="22.5" x14ac:dyDescent="0.25">
      <c r="A41" s="10" t="s">
        <v>213</v>
      </c>
      <c r="B41" s="10" t="s">
        <v>113</v>
      </c>
      <c r="C41" s="10" t="s">
        <v>114</v>
      </c>
      <c r="D41" s="11">
        <f>D42</f>
        <v>8300</v>
      </c>
      <c r="E41" s="11">
        <f>E42</f>
        <v>8300</v>
      </c>
      <c r="F41" s="11">
        <f>G41+H41</f>
        <v>20</v>
      </c>
      <c r="G41" s="11">
        <f>G42</f>
        <v>0</v>
      </c>
      <c r="H41" s="11">
        <f>H42</f>
        <v>20</v>
      </c>
      <c r="I41" s="11">
        <f>I42</f>
        <v>20</v>
      </c>
      <c r="J41" s="11">
        <f>J42</f>
        <v>0</v>
      </c>
      <c r="K41" s="11">
        <f>F41-I41-J41</f>
        <v>0</v>
      </c>
    </row>
    <row r="42" spans="1:11" s="6" customFormat="1" x14ac:dyDescent="0.25">
      <c r="A42" s="10" t="s">
        <v>214</v>
      </c>
      <c r="B42" s="10" t="s">
        <v>116</v>
      </c>
      <c r="C42" s="10" t="s">
        <v>117</v>
      </c>
      <c r="D42" s="11">
        <f>D43</f>
        <v>8300</v>
      </c>
      <c r="E42" s="11">
        <f>E43</f>
        <v>8300</v>
      </c>
      <c r="F42" s="11">
        <f>G42+H42</f>
        <v>20</v>
      </c>
      <c r="G42" s="11">
        <f>G43</f>
        <v>0</v>
      </c>
      <c r="H42" s="11">
        <f>H43</f>
        <v>20</v>
      </c>
      <c r="I42" s="11">
        <f>I43</f>
        <v>20</v>
      </c>
      <c r="J42" s="11">
        <f>J43</f>
        <v>0</v>
      </c>
      <c r="K42" s="11">
        <f>F42-I42-J42</f>
        <v>0</v>
      </c>
    </row>
    <row r="43" spans="1:11" s="6" customFormat="1" x14ac:dyDescent="0.25">
      <c r="A43" s="10" t="s">
        <v>112</v>
      </c>
      <c r="B43" s="10" t="s">
        <v>119</v>
      </c>
      <c r="C43" s="10" t="s">
        <v>120</v>
      </c>
      <c r="D43" s="11">
        <v>8300</v>
      </c>
      <c r="E43" s="11">
        <v>8300</v>
      </c>
      <c r="F43" s="11">
        <f>G43+H43</f>
        <v>20</v>
      </c>
      <c r="G43" s="11">
        <v>0</v>
      </c>
      <c r="H43" s="11">
        <v>20</v>
      </c>
      <c r="I43" s="11">
        <v>20</v>
      </c>
      <c r="J43" s="11">
        <v>0</v>
      </c>
      <c r="K43" s="11">
        <f>F43-I43-J43</f>
        <v>0</v>
      </c>
    </row>
    <row r="44" spans="1:11" s="6" customFormat="1" x14ac:dyDescent="0.25">
      <c r="A44" s="10" t="s">
        <v>115</v>
      </c>
      <c r="B44" s="10" t="s">
        <v>122</v>
      </c>
      <c r="C44" s="10" t="s">
        <v>123</v>
      </c>
      <c r="D44" s="11">
        <f>D45+D49</f>
        <v>0</v>
      </c>
      <c r="E44" s="11">
        <f>E45+E49</f>
        <v>-666400</v>
      </c>
      <c r="F44" s="11">
        <f>G44+H44</f>
        <v>-287371</v>
      </c>
      <c r="G44" s="11">
        <f>G45+G49</f>
        <v>396881</v>
      </c>
      <c r="H44" s="11">
        <f>H45+H49</f>
        <v>-684252</v>
      </c>
      <c r="I44" s="11">
        <f>I45+I49</f>
        <v>-684774</v>
      </c>
      <c r="J44" s="11">
        <f>J45+J49</f>
        <v>0</v>
      </c>
      <c r="K44" s="11">
        <f>F44-I44-J44</f>
        <v>397403</v>
      </c>
    </row>
    <row r="45" spans="1:11" s="6" customFormat="1" ht="22.5" x14ac:dyDescent="0.25">
      <c r="A45" s="10" t="s">
        <v>118</v>
      </c>
      <c r="B45" s="10" t="s">
        <v>125</v>
      </c>
      <c r="C45" s="10" t="s">
        <v>126</v>
      </c>
      <c r="D45" s="11">
        <f>D46</f>
        <v>55000</v>
      </c>
      <c r="E45" s="11">
        <f>E46</f>
        <v>55000</v>
      </c>
      <c r="F45" s="11">
        <f>G45+H45</f>
        <v>103205</v>
      </c>
      <c r="G45" s="11">
        <f>G46</f>
        <v>51311</v>
      </c>
      <c r="H45" s="11">
        <f>H46</f>
        <v>51894</v>
      </c>
      <c r="I45" s="11">
        <f>I46</f>
        <v>45569</v>
      </c>
      <c r="J45" s="11">
        <f>J46</f>
        <v>0</v>
      </c>
      <c r="K45" s="11">
        <f>F45-I45-J45</f>
        <v>57636</v>
      </c>
    </row>
    <row r="46" spans="1:11" s="6" customFormat="1" ht="22.5" x14ac:dyDescent="0.25">
      <c r="A46" s="10" t="s">
        <v>121</v>
      </c>
      <c r="B46" s="10" t="s">
        <v>128</v>
      </c>
      <c r="C46" s="10" t="s">
        <v>129</v>
      </c>
      <c r="D46" s="11">
        <f>+D47</f>
        <v>55000</v>
      </c>
      <c r="E46" s="11">
        <f>+E47</f>
        <v>55000</v>
      </c>
      <c r="F46" s="11">
        <f>G46+H46</f>
        <v>103205</v>
      </c>
      <c r="G46" s="11">
        <f>+G47</f>
        <v>51311</v>
      </c>
      <c r="H46" s="11">
        <f>+H47</f>
        <v>51894</v>
      </c>
      <c r="I46" s="11">
        <f>+I47</f>
        <v>45569</v>
      </c>
      <c r="J46" s="11">
        <f>+J47</f>
        <v>0</v>
      </c>
      <c r="K46" s="11">
        <f>F46-I46-J46</f>
        <v>57636</v>
      </c>
    </row>
    <row r="47" spans="1:11" s="6" customFormat="1" x14ac:dyDescent="0.25">
      <c r="A47" s="10" t="s">
        <v>215</v>
      </c>
      <c r="B47" s="10" t="s">
        <v>131</v>
      </c>
      <c r="C47" s="10" t="s">
        <v>132</v>
      </c>
      <c r="D47" s="11">
        <f>+D48</f>
        <v>55000</v>
      </c>
      <c r="E47" s="11">
        <f>+E48</f>
        <v>55000</v>
      </c>
      <c r="F47" s="11">
        <f>G47+H47</f>
        <v>103205</v>
      </c>
      <c r="G47" s="11">
        <f>+G48</f>
        <v>51311</v>
      </c>
      <c r="H47" s="11">
        <f>+H48</f>
        <v>51894</v>
      </c>
      <c r="I47" s="11">
        <f>+I48</f>
        <v>45569</v>
      </c>
      <c r="J47" s="11">
        <f>+J48</f>
        <v>0</v>
      </c>
      <c r="K47" s="11">
        <f>F47-I47-J47</f>
        <v>57636</v>
      </c>
    </row>
    <row r="48" spans="1:11" s="6" customFormat="1" ht="22.5" x14ac:dyDescent="0.25">
      <c r="A48" s="10" t="s">
        <v>130</v>
      </c>
      <c r="B48" s="10" t="s">
        <v>134</v>
      </c>
      <c r="C48" s="10" t="s">
        <v>135</v>
      </c>
      <c r="D48" s="11">
        <v>55000</v>
      </c>
      <c r="E48" s="11">
        <v>55000</v>
      </c>
      <c r="F48" s="11">
        <f>G48+H48</f>
        <v>103205</v>
      </c>
      <c r="G48" s="11">
        <v>51311</v>
      </c>
      <c r="H48" s="11">
        <v>51894</v>
      </c>
      <c r="I48" s="11">
        <v>45569</v>
      </c>
      <c r="J48" s="11">
        <v>0</v>
      </c>
      <c r="K48" s="11">
        <f>F48-I48-J48</f>
        <v>57636</v>
      </c>
    </row>
    <row r="49" spans="1:11" s="6" customFormat="1" ht="22.5" x14ac:dyDescent="0.25">
      <c r="A49" s="10" t="s">
        <v>216</v>
      </c>
      <c r="B49" s="10" t="s">
        <v>137</v>
      </c>
      <c r="C49" s="10" t="s">
        <v>138</v>
      </c>
      <c r="D49" s="11">
        <f>+D50+D53+D56</f>
        <v>-55000</v>
      </c>
      <c r="E49" s="11">
        <f>+E50+E53+E56</f>
        <v>-721400</v>
      </c>
      <c r="F49" s="11">
        <f>G49+H49</f>
        <v>-390576</v>
      </c>
      <c r="G49" s="11">
        <f>+G50+G53+G56</f>
        <v>345570</v>
      </c>
      <c r="H49" s="11">
        <f>+H50+H53+H56</f>
        <v>-736146</v>
      </c>
      <c r="I49" s="11">
        <f>+I50+I53+I56</f>
        <v>-730343</v>
      </c>
      <c r="J49" s="11">
        <f>+J50+J53+J56</f>
        <v>0</v>
      </c>
      <c r="K49" s="11">
        <f>F49-I49-J49</f>
        <v>339767</v>
      </c>
    </row>
    <row r="50" spans="1:11" s="6" customFormat="1" ht="22.5" x14ac:dyDescent="0.25">
      <c r="A50" s="10" t="s">
        <v>217</v>
      </c>
      <c r="B50" s="10" t="s">
        <v>140</v>
      </c>
      <c r="C50" s="10" t="s">
        <v>141</v>
      </c>
      <c r="D50" s="11">
        <f>D51</f>
        <v>197000</v>
      </c>
      <c r="E50" s="11">
        <f>E51</f>
        <v>221500</v>
      </c>
      <c r="F50" s="11">
        <f>G50+H50</f>
        <v>375071</v>
      </c>
      <c r="G50" s="11">
        <f>G51</f>
        <v>325907</v>
      </c>
      <c r="H50" s="11">
        <f>H51</f>
        <v>49164</v>
      </c>
      <c r="I50" s="11">
        <f>I51</f>
        <v>50987</v>
      </c>
      <c r="J50" s="11">
        <f>J51</f>
        <v>0</v>
      </c>
      <c r="K50" s="11">
        <f>F50-I50-J50</f>
        <v>324084</v>
      </c>
    </row>
    <row r="51" spans="1:11" s="6" customFormat="1" ht="22.5" x14ac:dyDescent="0.25">
      <c r="A51" s="10" t="s">
        <v>218</v>
      </c>
      <c r="B51" s="10" t="s">
        <v>143</v>
      </c>
      <c r="C51" s="10" t="s">
        <v>144</v>
      </c>
      <c r="D51" s="11">
        <f>D52</f>
        <v>197000</v>
      </c>
      <c r="E51" s="11">
        <f>E52</f>
        <v>221500</v>
      </c>
      <c r="F51" s="11">
        <f>G51+H51</f>
        <v>375071</v>
      </c>
      <c r="G51" s="11">
        <f>G52</f>
        <v>325907</v>
      </c>
      <c r="H51" s="11">
        <f>H52</f>
        <v>49164</v>
      </c>
      <c r="I51" s="11">
        <f>I52</f>
        <v>50987</v>
      </c>
      <c r="J51" s="11">
        <f>J52</f>
        <v>0</v>
      </c>
      <c r="K51" s="11">
        <f>F51-I51-J51</f>
        <v>324084</v>
      </c>
    </row>
    <row r="52" spans="1:11" s="6" customFormat="1" ht="22.5" x14ac:dyDescent="0.25">
      <c r="A52" s="10" t="s">
        <v>139</v>
      </c>
      <c r="B52" s="10" t="s">
        <v>146</v>
      </c>
      <c r="C52" s="10" t="s">
        <v>147</v>
      </c>
      <c r="D52" s="11">
        <v>197000</v>
      </c>
      <c r="E52" s="11">
        <v>221500</v>
      </c>
      <c r="F52" s="11">
        <f>G52+H52</f>
        <v>375071</v>
      </c>
      <c r="G52" s="11">
        <v>325907</v>
      </c>
      <c r="H52" s="11">
        <v>49164</v>
      </c>
      <c r="I52" s="11">
        <v>50987</v>
      </c>
      <c r="J52" s="11">
        <v>0</v>
      </c>
      <c r="K52" s="11">
        <f>F52-I52-J52</f>
        <v>324084</v>
      </c>
    </row>
    <row r="53" spans="1:11" s="6" customFormat="1" ht="33" x14ac:dyDescent="0.25">
      <c r="A53" s="10" t="s">
        <v>219</v>
      </c>
      <c r="B53" s="10" t="s">
        <v>149</v>
      </c>
      <c r="C53" s="10" t="s">
        <v>150</v>
      </c>
      <c r="D53" s="11">
        <f>+D54+D55</f>
        <v>312000</v>
      </c>
      <c r="E53" s="11">
        <f>+E54+E55</f>
        <v>315000</v>
      </c>
      <c r="F53" s="11">
        <f>G53+H53</f>
        <v>181423</v>
      </c>
      <c r="G53" s="11">
        <f>+G54+G55</f>
        <v>19663</v>
      </c>
      <c r="H53" s="11">
        <f>+H54+H55</f>
        <v>161760</v>
      </c>
      <c r="I53" s="11">
        <f>+I54+I55</f>
        <v>165740</v>
      </c>
      <c r="J53" s="11">
        <f>+J54+J55</f>
        <v>0</v>
      </c>
      <c r="K53" s="11">
        <f>F53-I53-J53</f>
        <v>15683</v>
      </c>
    </row>
    <row r="54" spans="1:11" s="6" customFormat="1" x14ac:dyDescent="0.25">
      <c r="A54" s="10" t="s">
        <v>220</v>
      </c>
      <c r="B54" s="10" t="s">
        <v>152</v>
      </c>
      <c r="C54" s="10" t="s">
        <v>153</v>
      </c>
      <c r="D54" s="11">
        <v>120000</v>
      </c>
      <c r="E54" s="11">
        <v>122000</v>
      </c>
      <c r="F54" s="11">
        <f>G54+H54</f>
        <v>80661</v>
      </c>
      <c r="G54" s="11">
        <v>19534</v>
      </c>
      <c r="H54" s="11">
        <v>61127</v>
      </c>
      <c r="I54" s="11">
        <v>65202</v>
      </c>
      <c r="J54" s="11">
        <v>0</v>
      </c>
      <c r="K54" s="11">
        <f>F54-I54-J54</f>
        <v>15459</v>
      </c>
    </row>
    <row r="55" spans="1:11" s="6" customFormat="1" x14ac:dyDescent="0.25">
      <c r="A55" s="10" t="s">
        <v>221</v>
      </c>
      <c r="B55" s="10" t="s">
        <v>155</v>
      </c>
      <c r="C55" s="10" t="s">
        <v>156</v>
      </c>
      <c r="D55" s="11">
        <v>192000</v>
      </c>
      <c r="E55" s="11">
        <v>193000</v>
      </c>
      <c r="F55" s="11">
        <f>G55+H55</f>
        <v>100762</v>
      </c>
      <c r="G55" s="11">
        <v>129</v>
      </c>
      <c r="H55" s="11">
        <v>100633</v>
      </c>
      <c r="I55" s="11">
        <v>100538</v>
      </c>
      <c r="J55" s="11">
        <v>0</v>
      </c>
      <c r="K55" s="11">
        <f>F55-I55-J55</f>
        <v>224</v>
      </c>
    </row>
    <row r="56" spans="1:11" s="6" customFormat="1" ht="22.5" x14ac:dyDescent="0.25">
      <c r="A56" s="10" t="s">
        <v>222</v>
      </c>
      <c r="B56" s="10" t="s">
        <v>223</v>
      </c>
      <c r="C56" s="10" t="s">
        <v>224</v>
      </c>
      <c r="D56" s="11">
        <f>+D57</f>
        <v>-564000</v>
      </c>
      <c r="E56" s="11">
        <f>+E57</f>
        <v>-1257900</v>
      </c>
      <c r="F56" s="11">
        <f>G56+H56</f>
        <v>-947070</v>
      </c>
      <c r="G56" s="11">
        <f>+G57</f>
        <v>0</v>
      </c>
      <c r="H56" s="11">
        <f>+H57</f>
        <v>-947070</v>
      </c>
      <c r="I56" s="11">
        <f>+I57</f>
        <v>-947070</v>
      </c>
      <c r="J56" s="11">
        <f>+J57</f>
        <v>0</v>
      </c>
      <c r="K56" s="11">
        <f>F56-I56-J56</f>
        <v>0</v>
      </c>
    </row>
    <row r="57" spans="1:11" s="6" customFormat="1" ht="33" x14ac:dyDescent="0.25">
      <c r="A57" s="10" t="s">
        <v>225</v>
      </c>
      <c r="B57" s="10" t="s">
        <v>158</v>
      </c>
      <c r="C57" s="10" t="s">
        <v>159</v>
      </c>
      <c r="D57" s="11">
        <v>-564000</v>
      </c>
      <c r="E57" s="11">
        <v>-1257900</v>
      </c>
      <c r="F57" s="11">
        <f>G57+H57</f>
        <v>-947070</v>
      </c>
      <c r="G57" s="11">
        <v>0</v>
      </c>
      <c r="H57" s="11">
        <v>-947070</v>
      </c>
      <c r="I57" s="11">
        <v>-947070</v>
      </c>
      <c r="J57" s="11">
        <v>0</v>
      </c>
      <c r="K57" s="11">
        <f>F57-I57-J57</f>
        <v>0</v>
      </c>
    </row>
    <row r="58" spans="1:11" s="6" customFormat="1" x14ac:dyDescent="0.25">
      <c r="A58" s="10" t="s">
        <v>226</v>
      </c>
      <c r="B58" s="10" t="s">
        <v>164</v>
      </c>
      <c r="C58" s="10" t="s">
        <v>165</v>
      </c>
      <c r="D58" s="11">
        <f>D59</f>
        <v>64000</v>
      </c>
      <c r="E58" s="11">
        <f>E59</f>
        <v>394980</v>
      </c>
      <c r="F58" s="11">
        <f>G58+H58</f>
        <v>358518</v>
      </c>
      <c r="G58" s="11">
        <f>G59</f>
        <v>0</v>
      </c>
      <c r="H58" s="11">
        <f>H59</f>
        <v>358518</v>
      </c>
      <c r="I58" s="11">
        <f>I59</f>
        <v>358518</v>
      </c>
      <c r="J58" s="11">
        <f>J59</f>
        <v>0</v>
      </c>
      <c r="K58" s="11">
        <f>F58-I58-J58</f>
        <v>0</v>
      </c>
    </row>
    <row r="59" spans="1:11" s="6" customFormat="1" ht="22.5" x14ac:dyDescent="0.25">
      <c r="A59" s="10" t="s">
        <v>227</v>
      </c>
      <c r="B59" s="10" t="s">
        <v>167</v>
      </c>
      <c r="C59" s="10" t="s">
        <v>168</v>
      </c>
      <c r="D59" s="11">
        <f>D60+D63</f>
        <v>64000</v>
      </c>
      <c r="E59" s="11">
        <f>E60+E63</f>
        <v>394980</v>
      </c>
      <c r="F59" s="11">
        <f>G59+H59</f>
        <v>358518</v>
      </c>
      <c r="G59" s="11">
        <f>G60+G63</f>
        <v>0</v>
      </c>
      <c r="H59" s="11">
        <f>H60+H63</f>
        <v>358518</v>
      </c>
      <c r="I59" s="11">
        <f>I60+I63</f>
        <v>358518</v>
      </c>
      <c r="J59" s="11">
        <f>J60+J63</f>
        <v>0</v>
      </c>
      <c r="K59" s="11">
        <f>F59-I59-J59</f>
        <v>0</v>
      </c>
    </row>
    <row r="60" spans="1:11" s="6" customFormat="1" ht="96" x14ac:dyDescent="0.25">
      <c r="A60" s="10" t="s">
        <v>228</v>
      </c>
      <c r="B60" s="10" t="s">
        <v>170</v>
      </c>
      <c r="C60" s="10" t="s">
        <v>171</v>
      </c>
      <c r="D60" s="11">
        <f>+D61+D62</f>
        <v>4000</v>
      </c>
      <c r="E60" s="11">
        <f>+E61+E62</f>
        <v>334980</v>
      </c>
      <c r="F60" s="11">
        <f>G60+H60</f>
        <v>334276</v>
      </c>
      <c r="G60" s="11">
        <f>+G61+G62</f>
        <v>0</v>
      </c>
      <c r="H60" s="11">
        <f>+H61+H62</f>
        <v>334276</v>
      </c>
      <c r="I60" s="11">
        <f>+I61+I62</f>
        <v>334276</v>
      </c>
      <c r="J60" s="11">
        <f>+J61+J62</f>
        <v>0</v>
      </c>
      <c r="K60" s="11">
        <f>F60-I60-J60</f>
        <v>0</v>
      </c>
    </row>
    <row r="61" spans="1:11" s="6" customFormat="1" x14ac:dyDescent="0.25">
      <c r="A61" s="10" t="s">
        <v>229</v>
      </c>
      <c r="B61" s="10" t="s">
        <v>179</v>
      </c>
      <c r="C61" s="10" t="s">
        <v>180</v>
      </c>
      <c r="D61" s="11">
        <v>0</v>
      </c>
      <c r="E61" s="11">
        <v>213000</v>
      </c>
      <c r="F61" s="11">
        <f>G61+H61</f>
        <v>213000</v>
      </c>
      <c r="G61" s="11">
        <v>0</v>
      </c>
      <c r="H61" s="11">
        <v>213000</v>
      </c>
      <c r="I61" s="11">
        <v>213000</v>
      </c>
      <c r="J61" s="11">
        <v>0</v>
      </c>
      <c r="K61" s="11">
        <f>F61-I61-J61</f>
        <v>0</v>
      </c>
    </row>
    <row r="62" spans="1:11" s="6" customFormat="1" ht="43.5" x14ac:dyDescent="0.25">
      <c r="A62" s="10" t="s">
        <v>230</v>
      </c>
      <c r="B62" s="10" t="s">
        <v>182</v>
      </c>
      <c r="C62" s="10" t="s">
        <v>183</v>
      </c>
      <c r="D62" s="11">
        <v>4000</v>
      </c>
      <c r="E62" s="11">
        <v>121980</v>
      </c>
      <c r="F62" s="11">
        <f>G62+H62</f>
        <v>121276</v>
      </c>
      <c r="G62" s="11">
        <v>0</v>
      </c>
      <c r="H62" s="11">
        <v>121276</v>
      </c>
      <c r="I62" s="11">
        <v>121276</v>
      </c>
      <c r="J62" s="11">
        <v>0</v>
      </c>
      <c r="K62" s="11">
        <f>F62-I62-J62</f>
        <v>0</v>
      </c>
    </row>
    <row r="63" spans="1:11" s="6" customFormat="1" ht="33" x14ac:dyDescent="0.25">
      <c r="A63" s="10" t="s">
        <v>231</v>
      </c>
      <c r="B63" s="10" t="s">
        <v>191</v>
      </c>
      <c r="C63" s="10" t="s">
        <v>192</v>
      </c>
      <c r="D63" s="11">
        <f>+D64</f>
        <v>60000</v>
      </c>
      <c r="E63" s="11">
        <f>+E64</f>
        <v>60000</v>
      </c>
      <c r="F63" s="11">
        <f>G63+H63</f>
        <v>24242</v>
      </c>
      <c r="G63" s="11">
        <f>+G64</f>
        <v>0</v>
      </c>
      <c r="H63" s="11">
        <f>+H64</f>
        <v>24242</v>
      </c>
      <c r="I63" s="11">
        <f>+I64</f>
        <v>24242</v>
      </c>
      <c r="J63" s="11">
        <f>+J64</f>
        <v>0</v>
      </c>
      <c r="K63" s="11">
        <f>F63-I63-J63</f>
        <v>0</v>
      </c>
    </row>
    <row r="64" spans="1:11" s="6" customFormat="1" ht="43.5" x14ac:dyDescent="0.25">
      <c r="A64" s="10" t="s">
        <v>232</v>
      </c>
      <c r="B64" s="10" t="s">
        <v>194</v>
      </c>
      <c r="C64" s="10" t="s">
        <v>195</v>
      </c>
      <c r="D64" s="11">
        <v>60000</v>
      </c>
      <c r="E64" s="11">
        <v>60000</v>
      </c>
      <c r="F64" s="11">
        <f>G64+H64</f>
        <v>24242</v>
      </c>
      <c r="G64" s="11">
        <v>0</v>
      </c>
      <c r="H64" s="11">
        <v>24242</v>
      </c>
      <c r="I64" s="11">
        <v>24242</v>
      </c>
      <c r="J64" s="11">
        <v>0</v>
      </c>
      <c r="K64" s="11">
        <f>F64-I64-J64</f>
        <v>0</v>
      </c>
    </row>
    <row r="65" spans="1:12" s="6" customFormat="1" x14ac:dyDescent="0.25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</row>
    <row r="66" spans="1:12" x14ac:dyDescent="0.25">
      <c r="A66" s="13" t="s">
        <v>199</v>
      </c>
      <c r="B66" s="13"/>
      <c r="C66" s="13"/>
      <c r="D66" s="13"/>
      <c r="E66" s="13" t="s">
        <v>201</v>
      </c>
      <c r="F66" s="13"/>
      <c r="G66" s="13"/>
      <c r="H66" s="13"/>
      <c r="I66" s="13"/>
      <c r="J66" s="13"/>
      <c r="K66" s="13"/>
      <c r="L66" s="13"/>
    </row>
    <row r="67" spans="1:12" x14ac:dyDescent="0.25">
      <c r="A67" s="3" t="s">
        <v>200</v>
      </c>
      <c r="B67" s="3"/>
      <c r="C67" s="3"/>
      <c r="D67" s="3"/>
      <c r="E67" s="3"/>
      <c r="F67" s="3"/>
      <c r="G67" s="3"/>
      <c r="H67" s="3"/>
      <c r="I67" s="3" t="s">
        <v>202</v>
      </c>
      <c r="J67" s="3"/>
      <c r="K67" s="3"/>
      <c r="L67" s="3"/>
    </row>
    <row r="131" spans="1:20" x14ac:dyDescent="0.25">
      <c r="A131" s="12"/>
      <c r="B131" s="12"/>
      <c r="C131" s="12"/>
      <c r="D131" s="12"/>
      <c r="I131" s="12"/>
      <c r="J131" s="12"/>
      <c r="K131" s="12"/>
      <c r="L131" s="12"/>
      <c r="Q131" s="12"/>
      <c r="R131" s="12"/>
      <c r="S131" s="12"/>
      <c r="T131" s="12"/>
    </row>
  </sheetData>
  <mergeCells count="22">
    <mergeCell ref="A66:D66"/>
    <mergeCell ref="A67:D67"/>
    <mergeCell ref="E66:H66"/>
    <mergeCell ref="E67:H67"/>
    <mergeCell ref="I66:L66"/>
    <mergeCell ref="I67:L67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0645-EAFD-4602-BD4B-AAC957204BBA}">
  <dimension ref="A1:T53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233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234</v>
      </c>
      <c r="C11" s="10" t="s">
        <v>21</v>
      </c>
      <c r="D11" s="11">
        <f>D12+D17</f>
        <v>3971000</v>
      </c>
      <c r="E11" s="11">
        <f>E12+E17</f>
        <v>8964900</v>
      </c>
      <c r="F11" s="11">
        <f>G11+H11</f>
        <v>6008568</v>
      </c>
      <c r="G11" s="11">
        <f>G12+G17</f>
        <v>0</v>
      </c>
      <c r="H11" s="11">
        <f>H12+H17</f>
        <v>6008568</v>
      </c>
      <c r="I11" s="11">
        <f>I12+I17</f>
        <v>6008568</v>
      </c>
      <c r="J11" s="11">
        <f>J12+J17</f>
        <v>0</v>
      </c>
      <c r="K11" s="11">
        <f>F11-I11-J11</f>
        <v>0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+D13</f>
        <v>564000</v>
      </c>
      <c r="E12" s="11">
        <f>+E13</f>
        <v>1257900</v>
      </c>
      <c r="F12" s="11">
        <f>G12+H12</f>
        <v>947070</v>
      </c>
      <c r="G12" s="11">
        <f>+G13</f>
        <v>0</v>
      </c>
      <c r="H12" s="11">
        <f>+H13</f>
        <v>947070</v>
      </c>
      <c r="I12" s="11">
        <f>+I13</f>
        <v>947070</v>
      </c>
      <c r="J12" s="11">
        <f>+J13</f>
        <v>0</v>
      </c>
      <c r="K12" s="11">
        <f>F12-I12-J12</f>
        <v>0</v>
      </c>
    </row>
    <row r="13" spans="1:11" s="6" customFormat="1" x14ac:dyDescent="0.25">
      <c r="A13" s="10" t="s">
        <v>235</v>
      </c>
      <c r="B13" s="10" t="s">
        <v>122</v>
      </c>
      <c r="C13" s="10" t="s">
        <v>123</v>
      </c>
      <c r="D13" s="11">
        <f>+D14</f>
        <v>564000</v>
      </c>
      <c r="E13" s="11">
        <f>+E14</f>
        <v>1257900</v>
      </c>
      <c r="F13" s="11">
        <f>G13+H13</f>
        <v>947070</v>
      </c>
      <c r="G13" s="11">
        <f>+G14</f>
        <v>0</v>
      </c>
      <c r="H13" s="11">
        <f>+H14</f>
        <v>947070</v>
      </c>
      <c r="I13" s="11">
        <f>+I14</f>
        <v>947070</v>
      </c>
      <c r="J13" s="11">
        <f>+J14</f>
        <v>0</v>
      </c>
      <c r="K13" s="11">
        <f>F13-I13-J13</f>
        <v>0</v>
      </c>
    </row>
    <row r="14" spans="1:11" s="6" customFormat="1" ht="22.5" x14ac:dyDescent="0.25">
      <c r="A14" s="10" t="s">
        <v>205</v>
      </c>
      <c r="B14" s="10" t="s">
        <v>137</v>
      </c>
      <c r="C14" s="10" t="s">
        <v>138</v>
      </c>
      <c r="D14" s="11">
        <f>+D15</f>
        <v>564000</v>
      </c>
      <c r="E14" s="11">
        <f>+E15</f>
        <v>1257900</v>
      </c>
      <c r="F14" s="11">
        <f>G14+H14</f>
        <v>947070</v>
      </c>
      <c r="G14" s="11">
        <f>+G15</f>
        <v>0</v>
      </c>
      <c r="H14" s="11">
        <f>+H15</f>
        <v>947070</v>
      </c>
      <c r="I14" s="11">
        <f>+I15</f>
        <v>947070</v>
      </c>
      <c r="J14" s="11">
        <f>+J15</f>
        <v>0</v>
      </c>
      <c r="K14" s="11">
        <f>F14-I14-J14</f>
        <v>0</v>
      </c>
    </row>
    <row r="15" spans="1:11" s="6" customFormat="1" ht="22.5" x14ac:dyDescent="0.25">
      <c r="A15" s="10" t="s">
        <v>236</v>
      </c>
      <c r="B15" s="10" t="s">
        <v>223</v>
      </c>
      <c r="C15" s="10" t="s">
        <v>224</v>
      </c>
      <c r="D15" s="11">
        <f>+D16</f>
        <v>564000</v>
      </c>
      <c r="E15" s="11">
        <f>+E16</f>
        <v>1257900</v>
      </c>
      <c r="F15" s="11">
        <f>G15+H15</f>
        <v>947070</v>
      </c>
      <c r="G15" s="11">
        <f>+G16</f>
        <v>0</v>
      </c>
      <c r="H15" s="11">
        <f>+H16</f>
        <v>947070</v>
      </c>
      <c r="I15" s="11">
        <f>+I16</f>
        <v>947070</v>
      </c>
      <c r="J15" s="11">
        <f>+J16</f>
        <v>0</v>
      </c>
      <c r="K15" s="11">
        <f>F15-I15-J15</f>
        <v>0</v>
      </c>
    </row>
    <row r="16" spans="1:11" s="6" customFormat="1" x14ac:dyDescent="0.25">
      <c r="A16" s="10" t="s">
        <v>237</v>
      </c>
      <c r="B16" s="10" t="s">
        <v>161</v>
      </c>
      <c r="C16" s="10" t="s">
        <v>162</v>
      </c>
      <c r="D16" s="11">
        <v>564000</v>
      </c>
      <c r="E16" s="11">
        <v>1257900</v>
      </c>
      <c r="F16" s="11">
        <f>G16+H16</f>
        <v>947070</v>
      </c>
      <c r="G16" s="11">
        <v>0</v>
      </c>
      <c r="H16" s="11">
        <v>947070</v>
      </c>
      <c r="I16" s="11">
        <v>947070</v>
      </c>
      <c r="J16" s="11">
        <v>0</v>
      </c>
      <c r="K16" s="11">
        <f>F16-I16-J16</f>
        <v>0</v>
      </c>
    </row>
    <row r="17" spans="1:12" s="6" customFormat="1" x14ac:dyDescent="0.25">
      <c r="A17" s="10" t="s">
        <v>210</v>
      </c>
      <c r="B17" s="10" t="s">
        <v>164</v>
      </c>
      <c r="C17" s="10" t="s">
        <v>165</v>
      </c>
      <c r="D17" s="11">
        <f>D18</f>
        <v>3407000</v>
      </c>
      <c r="E17" s="11">
        <f>E18</f>
        <v>7707000</v>
      </c>
      <c r="F17" s="11">
        <f>G17+H17</f>
        <v>5061498</v>
      </c>
      <c r="G17" s="11">
        <f>G18</f>
        <v>0</v>
      </c>
      <c r="H17" s="11">
        <f>H18</f>
        <v>5061498</v>
      </c>
      <c r="I17" s="11">
        <f>I18</f>
        <v>5061498</v>
      </c>
      <c r="J17" s="11">
        <f>J18</f>
        <v>0</v>
      </c>
      <c r="K17" s="11">
        <f>F17-I17-J17</f>
        <v>0</v>
      </c>
    </row>
    <row r="18" spans="1:12" s="6" customFormat="1" ht="22.5" x14ac:dyDescent="0.25">
      <c r="A18" s="10" t="s">
        <v>94</v>
      </c>
      <c r="B18" s="10" t="s">
        <v>167</v>
      </c>
      <c r="C18" s="10" t="s">
        <v>168</v>
      </c>
      <c r="D18" s="11">
        <f>D19+D24</f>
        <v>3407000</v>
      </c>
      <c r="E18" s="11">
        <f>E19+E24</f>
        <v>7707000</v>
      </c>
      <c r="F18" s="11">
        <f>G18+H18</f>
        <v>5061498</v>
      </c>
      <c r="G18" s="11">
        <f>G19+G24</f>
        <v>0</v>
      </c>
      <c r="H18" s="11">
        <f>H19+H24</f>
        <v>5061498</v>
      </c>
      <c r="I18" s="11">
        <f>I19+I24</f>
        <v>5061498</v>
      </c>
      <c r="J18" s="11">
        <f>J19+J24</f>
        <v>0</v>
      </c>
      <c r="K18" s="11">
        <f>F18-I18-J18</f>
        <v>0</v>
      </c>
    </row>
    <row r="19" spans="1:12" s="6" customFormat="1" ht="96" x14ac:dyDescent="0.25">
      <c r="A19" s="10" t="s">
        <v>97</v>
      </c>
      <c r="B19" s="10" t="s">
        <v>170</v>
      </c>
      <c r="C19" s="10" t="s">
        <v>171</v>
      </c>
      <c r="D19" s="11">
        <f>+D20+D21+D22+D23</f>
        <v>3407000</v>
      </c>
      <c r="E19" s="11">
        <f>+E20+E21+E22+E23</f>
        <v>7207000</v>
      </c>
      <c r="F19" s="11">
        <f>G19+H19</f>
        <v>4580526</v>
      </c>
      <c r="G19" s="11">
        <f>+G20+G21+G22+G23</f>
        <v>0</v>
      </c>
      <c r="H19" s="11">
        <f>+H20+H21+H22+H23</f>
        <v>4580526</v>
      </c>
      <c r="I19" s="11">
        <f>+I20+I21+I22+I23</f>
        <v>4580526</v>
      </c>
      <c r="J19" s="11">
        <f>+J20+J21+J22+J23</f>
        <v>0</v>
      </c>
      <c r="K19" s="11">
        <f>F19-I19-J19</f>
        <v>0</v>
      </c>
    </row>
    <row r="20" spans="1:12" s="6" customFormat="1" x14ac:dyDescent="0.25">
      <c r="A20" s="10" t="s">
        <v>211</v>
      </c>
      <c r="B20" s="10" t="s">
        <v>173</v>
      </c>
      <c r="C20" s="10" t="s">
        <v>174</v>
      </c>
      <c r="D20" s="11">
        <v>10000</v>
      </c>
      <c r="E20" s="11">
        <v>10000</v>
      </c>
      <c r="F20" s="11">
        <f>G20+H20</f>
        <v>0</v>
      </c>
      <c r="G20" s="11">
        <v>0</v>
      </c>
      <c r="H20" s="11">
        <v>0</v>
      </c>
      <c r="I20" s="11">
        <v>0</v>
      </c>
      <c r="J20" s="11">
        <v>0</v>
      </c>
      <c r="K20" s="11">
        <f>F20-I20-J20</f>
        <v>0</v>
      </c>
    </row>
    <row r="21" spans="1:12" s="6" customFormat="1" ht="33" x14ac:dyDescent="0.25">
      <c r="A21" s="10" t="s">
        <v>118</v>
      </c>
      <c r="B21" s="10" t="s">
        <v>176</v>
      </c>
      <c r="C21" s="10" t="s">
        <v>177</v>
      </c>
      <c r="D21" s="11">
        <v>241000</v>
      </c>
      <c r="E21" s="11">
        <v>241000</v>
      </c>
      <c r="F21" s="11">
        <f>G21+H21</f>
        <v>0</v>
      </c>
      <c r="G21" s="11">
        <v>0</v>
      </c>
      <c r="H21" s="11">
        <v>0</v>
      </c>
      <c r="I21" s="11">
        <v>0</v>
      </c>
      <c r="J21" s="11">
        <v>0</v>
      </c>
      <c r="K21" s="11">
        <f>F21-I21-J21</f>
        <v>0</v>
      </c>
    </row>
    <row r="22" spans="1:12" s="6" customFormat="1" ht="22.5" x14ac:dyDescent="0.25">
      <c r="A22" s="10" t="s">
        <v>238</v>
      </c>
      <c r="B22" s="10" t="s">
        <v>185</v>
      </c>
      <c r="C22" s="10" t="s">
        <v>186</v>
      </c>
      <c r="D22" s="11">
        <v>2656000</v>
      </c>
      <c r="E22" s="11">
        <v>6956000</v>
      </c>
      <c r="F22" s="11">
        <f>G22+H22</f>
        <v>4580526</v>
      </c>
      <c r="G22" s="11">
        <v>0</v>
      </c>
      <c r="H22" s="11">
        <v>4580526</v>
      </c>
      <c r="I22" s="11">
        <v>4580526</v>
      </c>
      <c r="J22" s="11">
        <v>0</v>
      </c>
      <c r="K22" s="11">
        <f>F22-I22-J22</f>
        <v>0</v>
      </c>
    </row>
    <row r="23" spans="1:12" s="6" customFormat="1" ht="43.5" x14ac:dyDescent="0.25">
      <c r="A23" s="10" t="s">
        <v>239</v>
      </c>
      <c r="B23" s="10" t="s">
        <v>188</v>
      </c>
      <c r="C23" s="10" t="s">
        <v>189</v>
      </c>
      <c r="D23" s="11">
        <v>500000</v>
      </c>
      <c r="E23" s="11">
        <v>0</v>
      </c>
      <c r="F23" s="11">
        <f>G23+H23</f>
        <v>0</v>
      </c>
      <c r="G23" s="11">
        <v>0</v>
      </c>
      <c r="H23" s="11">
        <v>0</v>
      </c>
      <c r="I23" s="11">
        <v>0</v>
      </c>
      <c r="J23" s="11">
        <v>0</v>
      </c>
      <c r="K23" s="11">
        <f>F23-I23-J23</f>
        <v>0</v>
      </c>
    </row>
    <row r="24" spans="1:12" s="6" customFormat="1" ht="33" x14ac:dyDescent="0.25">
      <c r="A24" s="10" t="s">
        <v>145</v>
      </c>
      <c r="B24" s="10" t="s">
        <v>191</v>
      </c>
      <c r="C24" s="10" t="s">
        <v>192</v>
      </c>
      <c r="D24" s="11">
        <f>+D25</f>
        <v>0</v>
      </c>
      <c r="E24" s="11">
        <f>+E25</f>
        <v>500000</v>
      </c>
      <c r="F24" s="11">
        <f>G24+H24</f>
        <v>480972</v>
      </c>
      <c r="G24" s="11">
        <f>+G25</f>
        <v>0</v>
      </c>
      <c r="H24" s="11">
        <f>+H25</f>
        <v>480972</v>
      </c>
      <c r="I24" s="11">
        <f>+I25</f>
        <v>480972</v>
      </c>
      <c r="J24" s="11">
        <f>+J25</f>
        <v>0</v>
      </c>
      <c r="K24" s="11">
        <f>F24-I24-J24</f>
        <v>0</v>
      </c>
    </row>
    <row r="25" spans="1:12" s="6" customFormat="1" ht="43.5" x14ac:dyDescent="0.25">
      <c r="A25" s="10" t="s">
        <v>240</v>
      </c>
      <c r="B25" s="10" t="s">
        <v>197</v>
      </c>
      <c r="C25" s="10" t="s">
        <v>198</v>
      </c>
      <c r="D25" s="11">
        <v>0</v>
      </c>
      <c r="E25" s="11">
        <v>500000</v>
      </c>
      <c r="F25" s="11">
        <f>G25+H25</f>
        <v>480972</v>
      </c>
      <c r="G25" s="11">
        <v>0</v>
      </c>
      <c r="H25" s="11">
        <v>480972</v>
      </c>
      <c r="I25" s="11">
        <v>480972</v>
      </c>
      <c r="J25" s="11">
        <v>0</v>
      </c>
      <c r="K25" s="11">
        <f>F25-I25-J25</f>
        <v>0</v>
      </c>
    </row>
    <row r="26" spans="1:12" s="6" customFormat="1" x14ac:dyDescent="0.2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</row>
    <row r="27" spans="1:12" x14ac:dyDescent="0.25">
      <c r="A27" s="13" t="s">
        <v>199</v>
      </c>
      <c r="B27" s="13"/>
      <c r="C27" s="13"/>
      <c r="D27" s="13"/>
      <c r="E27" s="13" t="s">
        <v>201</v>
      </c>
      <c r="F27" s="13"/>
      <c r="G27" s="13"/>
      <c r="H27" s="13"/>
      <c r="I27" s="13"/>
      <c r="J27" s="13"/>
      <c r="K27" s="13"/>
      <c r="L27" s="13"/>
    </row>
    <row r="28" spans="1:12" x14ac:dyDescent="0.25">
      <c r="A28" s="3" t="s">
        <v>200</v>
      </c>
      <c r="B28" s="3"/>
      <c r="C28" s="3"/>
      <c r="D28" s="3"/>
      <c r="E28" s="3"/>
      <c r="F28" s="3"/>
      <c r="G28" s="3"/>
      <c r="H28" s="3"/>
      <c r="I28" s="3" t="s">
        <v>202</v>
      </c>
      <c r="J28" s="3"/>
      <c r="K28" s="3"/>
      <c r="L28" s="3"/>
    </row>
    <row r="53" spans="1:20" x14ac:dyDescent="0.25">
      <c r="A53" s="12"/>
      <c r="B53" s="12"/>
      <c r="C53" s="12"/>
      <c r="D53" s="12"/>
      <c r="I53" s="12"/>
      <c r="J53" s="12"/>
      <c r="K53" s="12"/>
      <c r="L53" s="12"/>
      <c r="Q53" s="12"/>
      <c r="R53" s="12"/>
      <c r="S53" s="12"/>
      <c r="T53" s="12"/>
    </row>
  </sheetData>
  <mergeCells count="22">
    <mergeCell ref="A27:D27"/>
    <mergeCell ref="A28:D28"/>
    <mergeCell ref="E27:H27"/>
    <mergeCell ref="E28:H28"/>
    <mergeCell ref="I27:L27"/>
    <mergeCell ref="I28:L28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2022-03-01T07:21:26Z</dcterms:created>
  <dcterms:modified xsi:type="dcterms:W3CDTF">2022-03-01T07:21:42Z</dcterms:modified>
</cp:coreProperties>
</file>