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Clienti\Pt site\DDS 3 2018\Botesti\"/>
    </mc:Choice>
  </mc:AlternateContent>
  <bookViews>
    <workbookView xWindow="0" yWindow="0" windowWidth="10950" windowHeight="10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 s="1"/>
  <c r="D11" i="1" s="1"/>
  <c r="E13" i="1"/>
  <c r="E12" i="1" s="1"/>
  <c r="E11" i="1" s="1"/>
  <c r="F13" i="1"/>
  <c r="F12" i="1" s="1"/>
  <c r="F11" i="1" s="1"/>
  <c r="G13" i="1"/>
  <c r="G12" i="1" s="1"/>
  <c r="G11" i="1" s="1"/>
  <c r="H13" i="1"/>
  <c r="H12" i="1" s="1"/>
  <c r="I13" i="1"/>
  <c r="I12" i="1" s="1"/>
  <c r="I11" i="1" s="1"/>
  <c r="K13" i="1"/>
  <c r="K12" i="1" s="1"/>
  <c r="K11" i="1" s="1"/>
  <c r="J14" i="1"/>
  <c r="D15" i="1"/>
  <c r="E15" i="1"/>
  <c r="F15" i="1"/>
  <c r="G15" i="1"/>
  <c r="H15" i="1"/>
  <c r="I15" i="1"/>
  <c r="J15" i="1"/>
  <c r="K15" i="1"/>
  <c r="J16" i="1"/>
  <c r="D17" i="1"/>
  <c r="E17" i="1"/>
  <c r="F17" i="1"/>
  <c r="G17" i="1"/>
  <c r="H17" i="1"/>
  <c r="I17" i="1"/>
  <c r="J17" i="1" s="1"/>
  <c r="K17" i="1"/>
  <c r="J18" i="1"/>
  <c r="D21" i="1"/>
  <c r="D20" i="1" s="1"/>
  <c r="E21" i="1"/>
  <c r="E20" i="1" s="1"/>
  <c r="F21" i="1"/>
  <c r="F20" i="1" s="1"/>
  <c r="G21" i="1"/>
  <c r="G20" i="1" s="1"/>
  <c r="H21" i="1"/>
  <c r="J21" i="1" s="1"/>
  <c r="I21" i="1"/>
  <c r="I20" i="1" s="1"/>
  <c r="I19" i="1" s="1"/>
  <c r="K21" i="1"/>
  <c r="K20" i="1" s="1"/>
  <c r="K19" i="1" s="1"/>
  <c r="J22" i="1"/>
  <c r="J23" i="1"/>
  <c r="D24" i="1"/>
  <c r="E24" i="1"/>
  <c r="F24" i="1"/>
  <c r="G24" i="1"/>
  <c r="H24" i="1"/>
  <c r="J24" i="1" s="1"/>
  <c r="I24" i="1"/>
  <c r="K24" i="1"/>
  <c r="J25" i="1"/>
  <c r="J26" i="1"/>
  <c r="D28" i="1"/>
  <c r="D27" i="1" s="1"/>
  <c r="E28" i="1"/>
  <c r="E27" i="1" s="1"/>
  <c r="F28" i="1"/>
  <c r="F27" i="1" s="1"/>
  <c r="G28" i="1"/>
  <c r="G27" i="1" s="1"/>
  <c r="H28" i="1"/>
  <c r="H27" i="1" s="1"/>
  <c r="J27" i="1" s="1"/>
  <c r="I28" i="1"/>
  <c r="I27" i="1" s="1"/>
  <c r="J28" i="1"/>
  <c r="K28" i="1"/>
  <c r="K27" i="1" s="1"/>
  <c r="J29" i="1"/>
  <c r="D31" i="1"/>
  <c r="D30" i="1" s="1"/>
  <c r="E31" i="1"/>
  <c r="E30" i="1" s="1"/>
  <c r="F31" i="1"/>
  <c r="F30" i="1" s="1"/>
  <c r="G31" i="1"/>
  <c r="G30" i="1" s="1"/>
  <c r="H31" i="1"/>
  <c r="H30" i="1" s="1"/>
  <c r="I31" i="1"/>
  <c r="I30" i="1" s="1"/>
  <c r="K31" i="1"/>
  <c r="K30" i="1" s="1"/>
  <c r="J32" i="1"/>
  <c r="J33" i="1"/>
  <c r="D34" i="1"/>
  <c r="E34" i="1"/>
  <c r="F34" i="1"/>
  <c r="G34" i="1"/>
  <c r="H34" i="1"/>
  <c r="I34" i="1"/>
  <c r="J34" i="1" s="1"/>
  <c r="K34" i="1"/>
  <c r="J35" i="1"/>
  <c r="J36" i="1"/>
  <c r="D38" i="1"/>
  <c r="D37" i="1" s="1"/>
  <c r="E38" i="1"/>
  <c r="E37" i="1" s="1"/>
  <c r="F38" i="1"/>
  <c r="F37" i="1" s="1"/>
  <c r="G38" i="1"/>
  <c r="G37" i="1" s="1"/>
  <c r="H38" i="1"/>
  <c r="H37" i="1" s="1"/>
  <c r="I38" i="1"/>
  <c r="I37" i="1" s="1"/>
  <c r="K38" i="1"/>
  <c r="K37" i="1" s="1"/>
  <c r="J39" i="1"/>
  <c r="J40" i="1"/>
  <c r="D41" i="1"/>
  <c r="E41" i="1"/>
  <c r="F41" i="1"/>
  <c r="G41" i="1"/>
  <c r="H41" i="1"/>
  <c r="I41" i="1"/>
  <c r="J41" i="1"/>
  <c r="K41" i="1"/>
  <c r="J42" i="1"/>
  <c r="D45" i="1"/>
  <c r="D44" i="1" s="1"/>
  <c r="D43" i="1" s="1"/>
  <c r="E45" i="1"/>
  <c r="E44" i="1" s="1"/>
  <c r="E43" i="1" s="1"/>
  <c r="F45" i="1"/>
  <c r="F44" i="1" s="1"/>
  <c r="F43" i="1" s="1"/>
  <c r="G45" i="1"/>
  <c r="G44" i="1" s="1"/>
  <c r="G43" i="1" s="1"/>
  <c r="H45" i="1"/>
  <c r="H44" i="1" s="1"/>
  <c r="I45" i="1"/>
  <c r="I44" i="1" s="1"/>
  <c r="I43" i="1" s="1"/>
  <c r="J45" i="1"/>
  <c r="K45" i="1"/>
  <c r="K44" i="1" s="1"/>
  <c r="K43" i="1" s="1"/>
  <c r="J46" i="1"/>
  <c r="J47" i="1"/>
  <c r="J48" i="1"/>
  <c r="D49" i="1"/>
  <c r="E49" i="1"/>
  <c r="F49" i="1"/>
  <c r="G49" i="1"/>
  <c r="H49" i="1"/>
  <c r="I49" i="1"/>
  <c r="J49" i="1" s="1"/>
  <c r="K49" i="1"/>
  <c r="J50" i="1"/>
  <c r="J51" i="1"/>
  <c r="D54" i="1"/>
  <c r="D53" i="1" s="1"/>
  <c r="D52" i="1" s="1"/>
  <c r="E54" i="1"/>
  <c r="E53" i="1" s="1"/>
  <c r="E52" i="1" s="1"/>
  <c r="F54" i="1"/>
  <c r="F53" i="1" s="1"/>
  <c r="F52" i="1" s="1"/>
  <c r="G54" i="1"/>
  <c r="G53" i="1" s="1"/>
  <c r="G52" i="1" s="1"/>
  <c r="H54" i="1"/>
  <c r="H53" i="1" s="1"/>
  <c r="I54" i="1"/>
  <c r="I53" i="1" s="1"/>
  <c r="I52" i="1" s="1"/>
  <c r="K54" i="1"/>
  <c r="K53" i="1" s="1"/>
  <c r="K52" i="1" s="1"/>
  <c r="J55" i="1"/>
  <c r="D56" i="1"/>
  <c r="E56" i="1"/>
  <c r="F56" i="1"/>
  <c r="G56" i="1"/>
  <c r="H56" i="1"/>
  <c r="J56" i="1" s="1"/>
  <c r="I56" i="1"/>
  <c r="K56" i="1"/>
  <c r="J57" i="1"/>
  <c r="J58" i="1"/>
  <c r="J59" i="1"/>
  <c r="J60" i="1"/>
  <c r="J61" i="1"/>
  <c r="J62" i="1"/>
  <c r="K10" i="1" l="1"/>
  <c r="I10" i="1"/>
  <c r="G19" i="1"/>
  <c r="H11" i="1"/>
  <c r="J12" i="1"/>
  <c r="J44" i="1"/>
  <c r="H43" i="1"/>
  <c r="J43" i="1" s="1"/>
  <c r="G10" i="1"/>
  <c r="F19" i="1"/>
  <c r="F10" i="1" s="1"/>
  <c r="J37" i="1"/>
  <c r="E19" i="1"/>
  <c r="D19" i="1"/>
  <c r="D10" i="1" s="1"/>
  <c r="E10" i="1"/>
  <c r="H52" i="1"/>
  <c r="J52" i="1" s="1"/>
  <c r="J53" i="1"/>
  <c r="J30" i="1"/>
  <c r="J31" i="1"/>
  <c r="J13" i="1"/>
  <c r="H20" i="1"/>
  <c r="J54" i="1"/>
  <c r="J38" i="1"/>
  <c r="H19" i="1" l="1"/>
  <c r="J19" i="1" s="1"/>
  <c r="J20" i="1"/>
  <c r="J11" i="1"/>
  <c r="H10" i="1" l="1"/>
  <c r="J10" i="1" s="1"/>
</calcChain>
</file>

<file path=xl/sharedStrings.xml><?xml version="1.0" encoding="utf-8"?>
<sst xmlns="http://schemas.openxmlformats.org/spreadsheetml/2006/main" count="183" uniqueCount="182">
  <si>
    <t>NR................/...........2014</t>
  </si>
  <si>
    <t>Biroul contabilitate</t>
  </si>
  <si>
    <t xml:space="preserve"> Anexa 13</t>
  </si>
  <si>
    <t>Cont de executie - Cheltuieli - Bugetul local</t>
  </si>
  <si>
    <t>Trimestrul: 3, Anul: 2018</t>
  </si>
  <si>
    <t>Denumirea indicatorilor</t>
  </si>
  <si>
    <t>A</t>
  </si>
  <si>
    <t>Cod indicator</t>
  </si>
  <si>
    <t>B</t>
  </si>
  <si>
    <t>Credite de angajament</t>
  </si>
  <si>
    <t>Credite bugetare</t>
  </si>
  <si>
    <t>initiale</t>
  </si>
  <si>
    <t>definitive</t>
  </si>
  <si>
    <t>Angajamente bugetare</t>
  </si>
  <si>
    <t>Angajamente legale</t>
  </si>
  <si>
    <t>Plăţi efectuate</t>
  </si>
  <si>
    <t>Angajamente legale de plătit</t>
  </si>
  <si>
    <t>7=5-6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</si>
  <si>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</si>
  <si>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</si>
  <si>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</si>
  <si>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</si>
  <si>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</si>
  <si>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</si>
  <si>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</si>
  <si>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</si>
  <si>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</si>
  <si>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</si>
  <si>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</si>
  <si>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</si>
  <si>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</si>
  <si>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</si>
  <si>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</si>
  <si>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</si>
  <si>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</si>
  <si>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</si>
  <si>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</si>
  <si>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7</t>
  </si>
  <si>
    <t>Fond de rezerva bugetara la dispozitia autoritatilor locale</t>
  </si>
  <si>
    <t>54.02.05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</si>
  <si>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</si>
  <si>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</si>
  <si>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</si>
  <si>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</si>
  <si>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</si>
  <si>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</si>
  <si>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</si>
  <si>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</si>
  <si>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</si>
  <si>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</si>
  <si>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</si>
  <si>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</si>
  <si>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</si>
  <si>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</si>
  <si>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</si>
  <si>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</si>
  <si>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</si>
  <si>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</si>
  <si>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32</t>
  </si>
  <si>
    <t>Invatamant primar</t>
  </si>
  <si>
    <t>65.02.03.02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</si>
  <si>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</si>
  <si>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</si>
  <si>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</si>
  <si>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</si>
  <si>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</si>
  <si>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</si>
  <si>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45</t>
  </si>
  <si>
    <t>Alte cheltuieli in domeniul invatamantului</t>
  </si>
  <si>
    <t>65.02.50</t>
  </si>
  <si>
    <t>46</t>
  </si>
  <si>
    <t>Sanatate (cod 66.02.06+66.02.08+66.02.50)</t>
  </si>
  <si>
    <t>66.02</t>
  </si>
  <si>
    <t>51</t>
  </si>
  <si>
    <t>Alte cheltuieli in domeniul sanatatii (cod 66.02.50.50)</t>
  </si>
  <si>
    <t>66.02.50</t>
  </si>
  <si>
    <t>52</t>
  </si>
  <si>
    <t>Alte institutii si actiuni sanitare</t>
  </si>
  <si>
    <t>66.02.50.50</t>
  </si>
  <si>
    <t>53</t>
  </si>
  <si>
    <t>Cultura, recreere si religie (cod 67.02.03+67.02.05+67.02.06+67.02.50)</t>
  </si>
  <si>
    <t>67.02</t>
  </si>
  <si>
    <t>54</t>
  </si>
  <si>
    <t>Servicii culturale (cod 67.02.03.02 la 67.02.03.08+67.02.03.12+67.02.03.30)</t>
  </si>
  <si>
    <t>67.02.03</t>
  </si>
  <si>
    <t>60</t>
  </si>
  <si>
    <t>Camine culturale</t>
  </si>
  <si>
    <t>67.02.03.07</t>
  </si>
  <si>
    <t>62</t>
  </si>
  <si>
    <t>Consolidarea si restaurarea monumentelor istorice</t>
  </si>
  <si>
    <t>67.02.03.12</t>
  </si>
  <si>
    <t>64</t>
  </si>
  <si>
    <t>Servicii recreative si sportive (cod 67.02.05.01 la 67.02.05.03)</t>
  </si>
  <si>
    <t>67.02.05</t>
  </si>
  <si>
    <t>67</t>
  </si>
  <si>
    <t>Intretinere gradini publice, parcuri, zone verzi, baze sportive si de agrement</t>
  </si>
  <si>
    <t>67.02.05.03</t>
  </si>
  <si>
    <t>68</t>
  </si>
  <si>
    <t>Servicii religioase</t>
  </si>
  <si>
    <t>67.02.06</t>
  </si>
  <si>
    <t>70</t>
  </si>
  <si>
    <t>Asigurari si asistenta sociala (cod 68.02.04+68.02.05+68.02.06+68.02.10+68.02.11+68.02.12+68.02.15+68.02.50)</t>
  </si>
  <si>
    <t>68.02</t>
  </si>
  <si>
    <t>72</t>
  </si>
  <si>
    <t>Asistenta sociala in caz de boli si invaliditati (cod 68.02.05.02)</t>
  </si>
  <si>
    <t>68.02.05</t>
  </si>
  <si>
    <t>73</t>
  </si>
  <si>
    <t>Asistenta sociala  in  caz de invaliditate</t>
  </si>
  <si>
    <t>68.02.05.02</t>
  </si>
  <si>
    <t>74</t>
  </si>
  <si>
    <t>Asistenta sociala pentru familie si copii</t>
  </si>
  <si>
    <t>68.02.06</t>
  </si>
  <si>
    <t>81</t>
  </si>
  <si>
    <t>Alte cheltuieli in domeniul asiaurarilor si asistentei  sociale</t>
  </si>
  <si>
    <t>68.02.50</t>
  </si>
  <si>
    <t>82</t>
  </si>
  <si>
    <t>Alte cheltuieli in domeniul  asistentei  sociale</t>
  </si>
  <si>
    <t>68.02.50.50</t>
  </si>
  <si>
    <t>83</t>
  </si>
  <si>
    <t>Partea a IV-a  SERVICII SI DEZVOLTARE PUBLICA, LOCUINTE, MEDIU SI APE (cod 70.02+74.02)</t>
  </si>
  <si>
    <t>69.02</t>
  </si>
  <si>
    <t>84</t>
  </si>
  <si>
    <t>Locuinte, servicii si dezvoltare publica (cod 70.02.03+70.02.05 la 70.02.07+70.02.50)</t>
  </si>
  <si>
    <t>70.02</t>
  </si>
  <si>
    <t>88</t>
  </si>
  <si>
    <t>Alimentare cu apa si amenajari hidrotehnice   (cod 70.02.05.01+70.02.05.02)</t>
  </si>
  <si>
    <t>70.02.05</t>
  </si>
  <si>
    <t>89</t>
  </si>
  <si>
    <t>Alimentare cu apa</t>
  </si>
  <si>
    <t>70.02.05.01</t>
  </si>
  <si>
    <t>91</t>
  </si>
  <si>
    <t>Iluminat public si electrificari rurale</t>
  </si>
  <si>
    <t>70.02.06</t>
  </si>
  <si>
    <t>93</t>
  </si>
  <si>
    <t xml:space="preserve">Alte servicii in domeniile locuintelor, serviciilor si dezvoltarii comunale </t>
  </si>
  <si>
    <t>70.02.50</t>
  </si>
  <si>
    <t>94</t>
  </si>
  <si>
    <t>Protectia mediului   (cod 74.02.03+74.02.05+74.02.06+74.02.50)</t>
  </si>
  <si>
    <t>74.02</t>
  </si>
  <si>
    <t>99</t>
  </si>
  <si>
    <t>Canalizarea si tratarea apelor reziduale</t>
  </si>
  <si>
    <t>74.02.06</t>
  </si>
  <si>
    <t>100</t>
  </si>
  <si>
    <t>Alte servicii în domeniul protectiei mediului</t>
  </si>
  <si>
    <t>74.02.50</t>
  </si>
  <si>
    <t>101</t>
  </si>
  <si>
    <t>Partea a V-a ACTIUNI ECONOMICE   (cod 80.02+81.02+83.02+84.02+87.02)</t>
  </si>
  <si>
    <t>79.02</t>
  </si>
  <si>
    <t>118</t>
  </si>
  <si>
    <t>Transporturi   (cod 84.02.03+84.02.06+84.02.50)</t>
  </si>
  <si>
    <t>84.02</t>
  </si>
  <si>
    <t>119</t>
  </si>
  <si>
    <t>Transport rutier   (cod 84.02.03.01 la 84.02.03.03)</t>
  </si>
  <si>
    <t>84.02.03</t>
  </si>
  <si>
    <t>120</t>
  </si>
  <si>
    <t>Drumuri si poduri</t>
  </si>
  <si>
    <t>84.02.03.01</t>
  </si>
  <si>
    <t>128</t>
  </si>
  <si>
    <t>Alte actiuni economice (cod 87.02.01+87.02.03 la 87.02.05+87.02.50)</t>
  </si>
  <si>
    <t>87.02</t>
  </si>
  <si>
    <t>133</t>
  </si>
  <si>
    <t>Alte actiuni economice</t>
  </si>
  <si>
    <t>87.02.50</t>
  </si>
  <si>
    <t>134</t>
  </si>
  <si>
    <t>VII. REZERVE, EXCEDENT / DEFICIT</t>
  </si>
  <si>
    <t>96.02</t>
  </si>
  <si>
    <t>136</t>
  </si>
  <si>
    <t>EXCEDENT     98.02.96 + 98.02.97</t>
  </si>
  <si>
    <t>98.02</t>
  </si>
  <si>
    <t>137</t>
  </si>
  <si>
    <t xml:space="preserve">    Excedentul secţiunii de funcţionare</t>
  </si>
  <si>
    <t>98.02.96</t>
  </si>
  <si>
    <t>139</t>
  </si>
  <si>
    <t>DEFICIT          99.02.96 + 99.02.97</t>
  </si>
  <si>
    <t>99.02</t>
  </si>
  <si>
    <t>141</t>
  </si>
  <si>
    <t xml:space="preserve">    Deficitul secţiunii de dezvoltare</t>
  </si>
  <si>
    <t>99.02.97</t>
  </si>
  <si>
    <t>ORDONATOR DE CREDITE,</t>
  </si>
  <si>
    <t>PANTEA ADRIAN</t>
  </si>
  <si>
    <t>CONTABIL SEF,</t>
  </si>
  <si>
    <t>STEFAN MARIEA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</si>
</sst>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tabSelected="1"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9.9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thickBot="1" x14ac:dyDescent="0.3"/>
    <row r="7" spans="1:11" s="6" customFormat="1" ht="15.75" thickBot="1" x14ac:dyDescent="0.3">
      <c r="A7" s="5" t="s">
        <v>5</v>
      </c>
      <c r="B7" s="5"/>
      <c r="C7" s="5" t="s">
        <v>7</v>
      </c>
      <c r="D7" s="5" t="s">
        <v>9</v>
      </c>
      <c r="E7" s="5" t="s">
        <v>10</v>
      </c>
      <c r="F7" s="5"/>
      <c r="G7" s="5" t="s">
        <v>13</v>
      </c>
      <c r="H7" s="5" t="s">
        <v>14</v>
      </c>
      <c r="I7" s="5" t="s">
        <v>15</v>
      </c>
      <c r="J7" s="5" t="s">
        <v>16</v>
      </c>
      <c r="K7" s="5" t="s">
        <v>18</v>
      </c>
    </row>
    <row r="8" spans="1:11" s="6" customFormat="1" ht="21.75" thickBot="1" x14ac:dyDescent="0.3">
      <c r="A8" s="5"/>
      <c r="B8" s="5"/>
      <c r="C8" s="5"/>
      <c r="D8" s="5"/>
      <c r="E8" s="7" t="s">
        <v>11</v>
      </c>
      <c r="F8" s="7" t="s">
        <v>12</v>
      </c>
      <c r="G8" s="5"/>
      <c r="H8" s="5"/>
      <c r="I8" s="5"/>
      <c r="J8" s="5"/>
      <c r="K8" s="5"/>
    </row>
    <row r="9" spans="1:11" s="6" customFormat="1" ht="15.75" thickBot="1" x14ac:dyDescent="0.3">
      <c r="A9" s="5" t="s">
        <v>6</v>
      </c>
      <c r="B9" s="5"/>
      <c r="C9" s="7" t="s">
        <v>8</v>
      </c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 t="s">
        <v>17</v>
      </c>
      <c r="K9" s="7">
        <v>8</v>
      </c>
    </row>
    <row r="10" spans="1:11" s="6" customFormat="1" ht="22.5" x14ac:dyDescent="0.25">
      <c r="A10" s="10" t="s">
        <v>19</v>
      </c>
      <c r="B10" s="10" t="s">
        <v>20</v>
      </c>
      <c r="C10" s="10" t="s">
        <v>21</v>
      </c>
      <c r="D10" s="11">
        <f>D11+D19+D43+D52</f>
        <v>11594100</v>
      </c>
      <c r="E10" s="11">
        <f>E11+E19+E43+E52</f>
        <v>11632100</v>
      </c>
      <c r="F10" s="11">
        <f>F11+F19+F43+F52</f>
        <v>8781000</v>
      </c>
      <c r="G10" s="11">
        <f>G11+G19+G43+G52</f>
        <v>8752500</v>
      </c>
      <c r="H10" s="11">
        <f>H11+H19+H43+H52</f>
        <v>8752500</v>
      </c>
      <c r="I10" s="11">
        <f>I11+I19+I43+I52</f>
        <v>4384008</v>
      </c>
      <c r="J10" s="11">
        <f>H10-I10</f>
        <v>4368492</v>
      </c>
      <c r="K10" s="11">
        <f>K11+K19+K43+K52</f>
        <v>1558955</v>
      </c>
    </row>
    <row r="11" spans="1:11" s="6" customFormat="1" ht="22.5" x14ac:dyDescent="0.25">
      <c r="A11" s="10" t="s">
        <v>22</v>
      </c>
      <c r="B11" s="10" t="s">
        <v>23</v>
      </c>
      <c r="C11" s="10" t="s">
        <v>24</v>
      </c>
      <c r="D11" s="11">
        <f>D12+D15+D17</f>
        <v>1393300</v>
      </c>
      <c r="E11" s="11">
        <f>E12+E15+E17</f>
        <v>1431300</v>
      </c>
      <c r="F11" s="11">
        <f>F12+F15+F17</f>
        <v>1085500</v>
      </c>
      <c r="G11" s="11">
        <f>G12+G15+G17</f>
        <v>1057000</v>
      </c>
      <c r="H11" s="11">
        <f>H12+H15+H17</f>
        <v>1057000</v>
      </c>
      <c r="I11" s="11">
        <f>I12+I15+I17</f>
        <v>879865</v>
      </c>
      <c r="J11" s="11">
        <f>H11-I11</f>
        <v>177135</v>
      </c>
      <c r="K11" s="11">
        <f>K12+K15+K17</f>
        <v>864503</v>
      </c>
    </row>
    <row r="12" spans="1:11" s="6" customFormat="1" ht="22.5" x14ac:dyDescent="0.25">
      <c r="A12" s="10" t="s">
        <v>25</v>
      </c>
      <c r="B12" s="10" t="s">
        <v>26</v>
      </c>
      <c r="C12" s="10" t="s">
        <v>27</v>
      </c>
      <c r="D12" s="11">
        <f>D13</f>
        <v>1345300</v>
      </c>
      <c r="E12" s="11">
        <f>E13</f>
        <v>1345300</v>
      </c>
      <c r="F12" s="11">
        <f>F13</f>
        <v>1021000</v>
      </c>
      <c r="G12" s="11">
        <f>G13</f>
        <v>1021000</v>
      </c>
      <c r="H12" s="11">
        <f>H13</f>
        <v>1021000</v>
      </c>
      <c r="I12" s="11">
        <f>I13</f>
        <v>851865</v>
      </c>
      <c r="J12" s="11">
        <f>H12-I12</f>
        <v>169135</v>
      </c>
      <c r="K12" s="11">
        <f>K13</f>
        <v>836503</v>
      </c>
    </row>
    <row r="13" spans="1:11" s="6" customFormat="1" ht="22.5" x14ac:dyDescent="0.25">
      <c r="A13" s="10" t="s">
        <v>28</v>
      </c>
      <c r="B13" s="10" t="s">
        <v>29</v>
      </c>
      <c r="C13" s="10" t="s">
        <v>30</v>
      </c>
      <c r="D13" s="11">
        <f>D14</f>
        <v>1345300</v>
      </c>
      <c r="E13" s="11">
        <f>E14</f>
        <v>1345300</v>
      </c>
      <c r="F13" s="11">
        <f>F14</f>
        <v>1021000</v>
      </c>
      <c r="G13" s="11">
        <f>G14</f>
        <v>1021000</v>
      </c>
      <c r="H13" s="11">
        <f>H14</f>
        <v>1021000</v>
      </c>
      <c r="I13" s="11">
        <f>I14</f>
        <v>851865</v>
      </c>
      <c r="J13" s="11">
        <f>H13-I13</f>
        <v>169135</v>
      </c>
      <c r="K13" s="11">
        <f>K14</f>
        <v>836503</v>
      </c>
    </row>
    <row r="14" spans="1:11" s="6" customFormat="1" x14ac:dyDescent="0.25">
      <c r="A14" s="10" t="s">
        <v>31</v>
      </c>
      <c r="B14" s="10" t="s">
        <v>32</v>
      </c>
      <c r="C14" s="10" t="s">
        <v>33</v>
      </c>
      <c r="D14" s="11">
        <v>1345300</v>
      </c>
      <c r="E14" s="11">
        <v>1345300</v>
      </c>
      <c r="F14" s="11">
        <v>1021000</v>
      </c>
      <c r="G14" s="11">
        <v>1021000</v>
      </c>
      <c r="H14" s="11">
        <v>1021000</v>
      </c>
      <c r="I14" s="11">
        <v>851865</v>
      </c>
      <c r="J14" s="11">
        <f>H14-I14</f>
        <v>169135</v>
      </c>
      <c r="K14" s="11">
        <v>836503</v>
      </c>
    </row>
    <row r="15" spans="1:11" s="6" customFormat="1" ht="22.5" x14ac:dyDescent="0.25">
      <c r="A15" s="10" t="s">
        <v>34</v>
      </c>
      <c r="B15" s="10" t="s">
        <v>35</v>
      </c>
      <c r="C15" s="10" t="s">
        <v>36</v>
      </c>
      <c r="D15" s="11">
        <f>D16</f>
        <v>0</v>
      </c>
      <c r="E15" s="11">
        <f>E16</f>
        <v>38000</v>
      </c>
      <c r="F15" s="11">
        <f>F16</f>
        <v>28500</v>
      </c>
      <c r="G15" s="11">
        <f>G16</f>
        <v>0</v>
      </c>
      <c r="H15" s="11">
        <f>H16</f>
        <v>0</v>
      </c>
      <c r="I15" s="11">
        <f>I16</f>
        <v>0</v>
      </c>
      <c r="J15" s="11">
        <f>H15-I15</f>
        <v>0</v>
      </c>
      <c r="K15" s="11">
        <f>K16</f>
        <v>0</v>
      </c>
    </row>
    <row r="16" spans="1:11" s="6" customFormat="1" ht="22.5" x14ac:dyDescent="0.25">
      <c r="A16" s="10" t="s">
        <v>37</v>
      </c>
      <c r="B16" s="10" t="s">
        <v>38</v>
      </c>
      <c r="C16" s="10" t="s">
        <v>39</v>
      </c>
      <c r="D16" s="11">
        <v>0</v>
      </c>
      <c r="E16" s="11">
        <v>38000</v>
      </c>
      <c r="F16" s="11">
        <v>28500</v>
      </c>
      <c r="G16" s="11">
        <v>0</v>
      </c>
      <c r="H16" s="11">
        <v>0</v>
      </c>
      <c r="I16" s="11">
        <v>0</v>
      </c>
      <c r="J16" s="11">
        <f>H16-I16</f>
        <v>0</v>
      </c>
      <c r="K16" s="11">
        <v>0</v>
      </c>
    </row>
    <row r="17" spans="1:11" s="6" customFormat="1" ht="22.5" x14ac:dyDescent="0.25">
      <c r="A17" s="10" t="s">
        <v>40</v>
      </c>
      <c r="B17" s="10" t="s">
        <v>41</v>
      </c>
      <c r="C17" s="10" t="s">
        <v>42</v>
      </c>
      <c r="D17" s="11">
        <f>D18</f>
        <v>48000</v>
      </c>
      <c r="E17" s="11">
        <f>E18</f>
        <v>48000</v>
      </c>
      <c r="F17" s="11">
        <f>F18</f>
        <v>36000</v>
      </c>
      <c r="G17" s="11">
        <f>G18</f>
        <v>36000</v>
      </c>
      <c r="H17" s="11">
        <f>H18</f>
        <v>36000</v>
      </c>
      <c r="I17" s="11">
        <f>I18</f>
        <v>28000</v>
      </c>
      <c r="J17" s="11">
        <f>H17-I17</f>
        <v>8000</v>
      </c>
      <c r="K17" s="11">
        <f>K18</f>
        <v>28000</v>
      </c>
    </row>
    <row r="18" spans="1:11" s="6" customFormat="1" x14ac:dyDescent="0.25">
      <c r="A18" s="10" t="s">
        <v>43</v>
      </c>
      <c r="B18" s="10" t="s">
        <v>44</v>
      </c>
      <c r="C18" s="10" t="s">
        <v>45</v>
      </c>
      <c r="D18" s="11">
        <v>48000</v>
      </c>
      <c r="E18" s="11">
        <v>48000</v>
      </c>
      <c r="F18" s="11">
        <v>36000</v>
      </c>
      <c r="G18" s="11">
        <v>36000</v>
      </c>
      <c r="H18" s="11">
        <v>36000</v>
      </c>
      <c r="I18" s="11">
        <v>28000</v>
      </c>
      <c r="J18" s="11">
        <f>H18-I18</f>
        <v>8000</v>
      </c>
      <c r="K18" s="11">
        <v>28000</v>
      </c>
    </row>
    <row r="19" spans="1:11" s="6" customFormat="1" ht="22.5" x14ac:dyDescent="0.25">
      <c r="A19" s="10" t="s">
        <v>46</v>
      </c>
      <c r="B19" s="10" t="s">
        <v>47</v>
      </c>
      <c r="C19" s="10" t="s">
        <v>48</v>
      </c>
      <c r="D19" s="11">
        <f>D20+D27+D30+D37</f>
        <v>2556600</v>
      </c>
      <c r="E19" s="11">
        <f>E20+E27+E30+E37</f>
        <v>2556600</v>
      </c>
      <c r="F19" s="11">
        <f>F20+F27+F30+F37</f>
        <v>1949600</v>
      </c>
      <c r="G19" s="11">
        <f>G20+G27+G30+G37</f>
        <v>1949600</v>
      </c>
      <c r="H19" s="11">
        <f>H20+H27+H30+H37</f>
        <v>1949600</v>
      </c>
      <c r="I19" s="11">
        <f>I20+I27+I30+I37</f>
        <v>472830</v>
      </c>
      <c r="J19" s="11">
        <f>H19-I19</f>
        <v>1476770</v>
      </c>
      <c r="K19" s="11">
        <f>K20+K27+K30+K37</f>
        <v>431708</v>
      </c>
    </row>
    <row r="20" spans="1:11" s="6" customFormat="1" ht="22.5" x14ac:dyDescent="0.25">
      <c r="A20" s="10" t="s">
        <v>49</v>
      </c>
      <c r="B20" s="10" t="s">
        <v>50</v>
      </c>
      <c r="C20" s="10" t="s">
        <v>51</v>
      </c>
      <c r="D20" s="11">
        <f>D21+D24+D26</f>
        <v>1857500</v>
      </c>
      <c r="E20" s="11">
        <f>E21+E24+E26</f>
        <v>1857500</v>
      </c>
      <c r="F20" s="11">
        <f>F21+F24+F26</f>
        <v>1401500</v>
      </c>
      <c r="G20" s="11">
        <f>G21+G24+G26</f>
        <v>1401500</v>
      </c>
      <c r="H20" s="11">
        <f>H21+H24+H26</f>
        <v>1401500</v>
      </c>
      <c r="I20" s="11">
        <f>I21+I24+I26</f>
        <v>108620</v>
      </c>
      <c r="J20" s="11">
        <f>H20-I20</f>
        <v>1292880</v>
      </c>
      <c r="K20" s="11">
        <f>K21+K24+K26</f>
        <v>60849</v>
      </c>
    </row>
    <row r="21" spans="1:11" s="6" customFormat="1" ht="22.5" x14ac:dyDescent="0.25">
      <c r="A21" s="10" t="s">
        <v>52</v>
      </c>
      <c r="B21" s="10" t="s">
        <v>53</v>
      </c>
      <c r="C21" s="10" t="s">
        <v>54</v>
      </c>
      <c r="D21" s="11">
        <f>D22+D23</f>
        <v>692000</v>
      </c>
      <c r="E21" s="11">
        <f>E22+E23</f>
        <v>692000</v>
      </c>
      <c r="F21" s="11">
        <f>F22+F23</f>
        <v>527000</v>
      </c>
      <c r="G21" s="11">
        <f>G22+G23</f>
        <v>527000</v>
      </c>
      <c r="H21" s="11">
        <f>H22+H23</f>
        <v>527000</v>
      </c>
      <c r="I21" s="11">
        <f>I22+I23</f>
        <v>46950</v>
      </c>
      <c r="J21" s="11">
        <f>H21-I21</f>
        <v>480050</v>
      </c>
      <c r="K21" s="11">
        <f>K22+K23</f>
        <v>10300</v>
      </c>
    </row>
    <row r="22" spans="1:11" s="6" customFormat="1" x14ac:dyDescent="0.25">
      <c r="A22" s="10" t="s">
        <v>55</v>
      </c>
      <c r="B22" s="10" t="s">
        <v>56</v>
      </c>
      <c r="C22" s="10" t="s">
        <v>57</v>
      </c>
      <c r="D22" s="11">
        <v>685000</v>
      </c>
      <c r="E22" s="11">
        <v>685000</v>
      </c>
      <c r="F22" s="11">
        <v>520000</v>
      </c>
      <c r="G22" s="11">
        <v>520000</v>
      </c>
      <c r="H22" s="11">
        <v>520000</v>
      </c>
      <c r="I22" s="11">
        <v>40850</v>
      </c>
      <c r="J22" s="11">
        <f>H22-I22</f>
        <v>479150</v>
      </c>
      <c r="K22" s="11">
        <v>4200</v>
      </c>
    </row>
    <row r="23" spans="1:11" s="6" customFormat="1" x14ac:dyDescent="0.25">
      <c r="A23" s="10" t="s">
        <v>58</v>
      </c>
      <c r="B23" s="10" t="s">
        <v>59</v>
      </c>
      <c r="C23" s="10" t="s">
        <v>60</v>
      </c>
      <c r="D23" s="11">
        <v>7000</v>
      </c>
      <c r="E23" s="11">
        <v>7000</v>
      </c>
      <c r="F23" s="11">
        <v>7000</v>
      </c>
      <c r="G23" s="11">
        <v>7000</v>
      </c>
      <c r="H23" s="11">
        <v>7000</v>
      </c>
      <c r="I23" s="11">
        <v>6100</v>
      </c>
      <c r="J23" s="11">
        <f>H23-I23</f>
        <v>900</v>
      </c>
      <c r="K23" s="11">
        <v>6100</v>
      </c>
    </row>
    <row r="24" spans="1:11" s="6" customFormat="1" ht="22.5" x14ac:dyDescent="0.25">
      <c r="A24" s="10" t="s">
        <v>61</v>
      </c>
      <c r="B24" s="10" t="s">
        <v>62</v>
      </c>
      <c r="C24" s="10" t="s">
        <v>63</v>
      </c>
      <c r="D24" s="11">
        <f>D25</f>
        <v>1153500</v>
      </c>
      <c r="E24" s="11">
        <f>E25</f>
        <v>1153500</v>
      </c>
      <c r="F24" s="11">
        <f>F25</f>
        <v>865500</v>
      </c>
      <c r="G24" s="11">
        <f>G25</f>
        <v>865500</v>
      </c>
      <c r="H24" s="11">
        <f>H25</f>
        <v>865500</v>
      </c>
      <c r="I24" s="11">
        <f>I25</f>
        <v>55382</v>
      </c>
      <c r="J24" s="11">
        <f>H24-I24</f>
        <v>810118</v>
      </c>
      <c r="K24" s="11">
        <f>K25</f>
        <v>44261</v>
      </c>
    </row>
    <row r="25" spans="1:11" s="6" customFormat="1" x14ac:dyDescent="0.25">
      <c r="A25" s="10" t="s">
        <v>64</v>
      </c>
      <c r="B25" s="10" t="s">
        <v>65</v>
      </c>
      <c r="C25" s="10" t="s">
        <v>66</v>
      </c>
      <c r="D25" s="11">
        <v>1153500</v>
      </c>
      <c r="E25" s="11">
        <v>1153500</v>
      </c>
      <c r="F25" s="11">
        <v>865500</v>
      </c>
      <c r="G25" s="11">
        <v>865500</v>
      </c>
      <c r="H25" s="11">
        <v>865500</v>
      </c>
      <c r="I25" s="11">
        <v>55382</v>
      </c>
      <c r="J25" s="11">
        <f>H25-I25</f>
        <v>810118</v>
      </c>
      <c r="K25" s="11">
        <v>44261</v>
      </c>
    </row>
    <row r="26" spans="1:11" s="6" customFormat="1" x14ac:dyDescent="0.25">
      <c r="A26" s="10" t="s">
        <v>67</v>
      </c>
      <c r="B26" s="10" t="s">
        <v>68</v>
      </c>
      <c r="C26" s="10" t="s">
        <v>69</v>
      </c>
      <c r="D26" s="11">
        <v>12000</v>
      </c>
      <c r="E26" s="11">
        <v>12000</v>
      </c>
      <c r="F26" s="11">
        <v>9000</v>
      </c>
      <c r="G26" s="11">
        <v>9000</v>
      </c>
      <c r="H26" s="11">
        <v>9000</v>
      </c>
      <c r="I26" s="11">
        <v>6288</v>
      </c>
      <c r="J26" s="11">
        <f>H26-I26</f>
        <v>2712</v>
      </c>
      <c r="K26" s="11">
        <v>6288</v>
      </c>
    </row>
    <row r="27" spans="1:11" s="6" customFormat="1" x14ac:dyDescent="0.25">
      <c r="A27" s="10" t="s">
        <v>70</v>
      </c>
      <c r="B27" s="10" t="s">
        <v>71</v>
      </c>
      <c r="C27" s="10" t="s">
        <v>72</v>
      </c>
      <c r="D27" s="11">
        <f>+D28</f>
        <v>45100</v>
      </c>
      <c r="E27" s="11">
        <f>+E28</f>
        <v>45100</v>
      </c>
      <c r="F27" s="11">
        <f>+F28</f>
        <v>35100</v>
      </c>
      <c r="G27" s="11">
        <f>+G28</f>
        <v>35100</v>
      </c>
      <c r="H27" s="11">
        <f>+H28</f>
        <v>35100</v>
      </c>
      <c r="I27" s="11">
        <f>+I28</f>
        <v>22255</v>
      </c>
      <c r="J27" s="11">
        <f>H27-I27</f>
        <v>12845</v>
      </c>
      <c r="K27" s="11">
        <f>+K28</f>
        <v>0</v>
      </c>
    </row>
    <row r="28" spans="1:11" s="6" customFormat="1" ht="22.5" x14ac:dyDescent="0.25">
      <c r="A28" s="10" t="s">
        <v>73</v>
      </c>
      <c r="B28" s="10" t="s">
        <v>74</v>
      </c>
      <c r="C28" s="10" t="s">
        <v>75</v>
      </c>
      <c r="D28" s="11">
        <f>D29</f>
        <v>45100</v>
      </c>
      <c r="E28" s="11">
        <f>E29</f>
        <v>45100</v>
      </c>
      <c r="F28" s="11">
        <f>F29</f>
        <v>35100</v>
      </c>
      <c r="G28" s="11">
        <f>G29</f>
        <v>35100</v>
      </c>
      <c r="H28" s="11">
        <f>H29</f>
        <v>35100</v>
      </c>
      <c r="I28" s="11">
        <f>I29</f>
        <v>22255</v>
      </c>
      <c r="J28" s="11">
        <f>H28-I28</f>
        <v>12845</v>
      </c>
      <c r="K28" s="11">
        <f>K29</f>
        <v>0</v>
      </c>
    </row>
    <row r="29" spans="1:11" s="6" customFormat="1" x14ac:dyDescent="0.25">
      <c r="A29" s="10" t="s">
        <v>76</v>
      </c>
      <c r="B29" s="10" t="s">
        <v>77</v>
      </c>
      <c r="C29" s="10" t="s">
        <v>78</v>
      </c>
      <c r="D29" s="11">
        <v>45100</v>
      </c>
      <c r="E29" s="11">
        <v>45100</v>
      </c>
      <c r="F29" s="11">
        <v>35100</v>
      </c>
      <c r="G29" s="11">
        <v>35100</v>
      </c>
      <c r="H29" s="11">
        <v>35100</v>
      </c>
      <c r="I29" s="11">
        <v>22255</v>
      </c>
      <c r="J29" s="11">
        <f>H29-I29</f>
        <v>12845</v>
      </c>
      <c r="K29" s="11">
        <v>0</v>
      </c>
    </row>
    <row r="30" spans="1:11" s="6" customFormat="1" ht="22.5" x14ac:dyDescent="0.25">
      <c r="A30" s="10" t="s">
        <v>79</v>
      </c>
      <c r="B30" s="10" t="s">
        <v>80</v>
      </c>
      <c r="C30" s="10" t="s">
        <v>81</v>
      </c>
      <c r="D30" s="11">
        <f>D31+D34+D36</f>
        <v>150000</v>
      </c>
      <c r="E30" s="11">
        <f>E31+E34+E36</f>
        <v>150000</v>
      </c>
      <c r="F30" s="11">
        <f>F31+F34+F36</f>
        <v>112500</v>
      </c>
      <c r="G30" s="11">
        <f>G31+G34+G36</f>
        <v>112500</v>
      </c>
      <c r="H30" s="11">
        <f>H31+H34+H36</f>
        <v>112500</v>
      </c>
      <c r="I30" s="11">
        <f>I31+I34+I36</f>
        <v>33410</v>
      </c>
      <c r="J30" s="11">
        <f>H30-I30</f>
        <v>79090</v>
      </c>
      <c r="K30" s="11">
        <f>K31+K34+K36</f>
        <v>35694</v>
      </c>
    </row>
    <row r="31" spans="1:11" s="6" customFormat="1" ht="22.5" x14ac:dyDescent="0.25">
      <c r="A31" s="10" t="s">
        <v>82</v>
      </c>
      <c r="B31" s="10" t="s">
        <v>83</v>
      </c>
      <c r="C31" s="10" t="s">
        <v>84</v>
      </c>
      <c r="D31" s="11">
        <f>+D32+D33</f>
        <v>100000</v>
      </c>
      <c r="E31" s="11">
        <f>+E32+E33</f>
        <v>100000</v>
      </c>
      <c r="F31" s="11">
        <f>+F32+F33</f>
        <v>75000</v>
      </c>
      <c r="G31" s="11">
        <f>+G32+G33</f>
        <v>75000</v>
      </c>
      <c r="H31" s="11">
        <f>+H32+H33</f>
        <v>75000</v>
      </c>
      <c r="I31" s="11">
        <f>+I32+I33</f>
        <v>16000</v>
      </c>
      <c r="J31" s="11">
        <f>H31-I31</f>
        <v>59000</v>
      </c>
      <c r="K31" s="11">
        <f>+K32+K33</f>
        <v>17882</v>
      </c>
    </row>
    <row r="32" spans="1:11" s="6" customFormat="1" x14ac:dyDescent="0.25">
      <c r="A32" s="10" t="s">
        <v>85</v>
      </c>
      <c r="B32" s="10" t="s">
        <v>86</v>
      </c>
      <c r="C32" s="10" t="s">
        <v>87</v>
      </c>
      <c r="D32" s="11">
        <v>50000</v>
      </c>
      <c r="E32" s="11">
        <v>50000</v>
      </c>
      <c r="F32" s="11">
        <v>37500</v>
      </c>
      <c r="G32" s="11">
        <v>37500</v>
      </c>
      <c r="H32" s="11">
        <v>37500</v>
      </c>
      <c r="I32" s="11">
        <v>16000</v>
      </c>
      <c r="J32" s="11">
        <f>H32-I32</f>
        <v>21500</v>
      </c>
      <c r="K32" s="11">
        <v>17882</v>
      </c>
    </row>
    <row r="33" spans="1:11" s="6" customFormat="1" ht="22.5" x14ac:dyDescent="0.25">
      <c r="A33" s="10" t="s">
        <v>88</v>
      </c>
      <c r="B33" s="10" t="s">
        <v>89</v>
      </c>
      <c r="C33" s="10" t="s">
        <v>90</v>
      </c>
      <c r="D33" s="11">
        <v>50000</v>
      </c>
      <c r="E33" s="11">
        <v>50000</v>
      </c>
      <c r="F33" s="11">
        <v>37500</v>
      </c>
      <c r="G33" s="11">
        <v>37500</v>
      </c>
      <c r="H33" s="11">
        <v>37500</v>
      </c>
      <c r="I33" s="11">
        <v>0</v>
      </c>
      <c r="J33" s="11">
        <f>H33-I33</f>
        <v>37500</v>
      </c>
      <c r="K33" s="11">
        <v>0</v>
      </c>
    </row>
    <row r="34" spans="1:11" s="6" customFormat="1" ht="22.5" x14ac:dyDescent="0.25">
      <c r="A34" s="10" t="s">
        <v>91</v>
      </c>
      <c r="B34" s="10" t="s">
        <v>92</v>
      </c>
      <c r="C34" s="10" t="s">
        <v>93</v>
      </c>
      <c r="D34" s="11">
        <f>+D35</f>
        <v>0</v>
      </c>
      <c r="E34" s="11">
        <f>+E35</f>
        <v>0</v>
      </c>
      <c r="F34" s="11">
        <f>+F35</f>
        <v>0</v>
      </c>
      <c r="G34" s="11">
        <f>+G35</f>
        <v>0</v>
      </c>
      <c r="H34" s="11">
        <f>+H35</f>
        <v>0</v>
      </c>
      <c r="I34" s="11">
        <f>+I35</f>
        <v>0</v>
      </c>
      <c r="J34" s="11">
        <f>H34-I34</f>
        <v>0</v>
      </c>
      <c r="K34" s="11">
        <f>+K35</f>
        <v>401</v>
      </c>
    </row>
    <row r="35" spans="1:11" s="6" customFormat="1" ht="22.5" x14ac:dyDescent="0.25">
      <c r="A35" s="10" t="s">
        <v>94</v>
      </c>
      <c r="B35" s="10" t="s">
        <v>95</v>
      </c>
      <c r="C35" s="10" t="s">
        <v>96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f>H35-I35</f>
        <v>0</v>
      </c>
      <c r="K35" s="11">
        <v>401</v>
      </c>
    </row>
    <row r="36" spans="1:11" s="6" customFormat="1" x14ac:dyDescent="0.25">
      <c r="A36" s="10" t="s">
        <v>97</v>
      </c>
      <c r="B36" s="10" t="s">
        <v>98</v>
      </c>
      <c r="C36" s="10" t="s">
        <v>99</v>
      </c>
      <c r="D36" s="11">
        <v>50000</v>
      </c>
      <c r="E36" s="11">
        <v>50000</v>
      </c>
      <c r="F36" s="11">
        <v>37500</v>
      </c>
      <c r="G36" s="11">
        <v>37500</v>
      </c>
      <c r="H36" s="11">
        <v>37500</v>
      </c>
      <c r="I36" s="11">
        <v>17410</v>
      </c>
      <c r="J36" s="11">
        <f>H36-I36</f>
        <v>20090</v>
      </c>
      <c r="K36" s="11">
        <v>17411</v>
      </c>
    </row>
    <row r="37" spans="1:11" s="6" customFormat="1" ht="33" x14ac:dyDescent="0.25">
      <c r="A37" s="10" t="s">
        <v>100</v>
      </c>
      <c r="B37" s="10" t="s">
        <v>101</v>
      </c>
      <c r="C37" s="10" t="s">
        <v>102</v>
      </c>
      <c r="D37" s="11">
        <f>+D38+D40+D41</f>
        <v>504000</v>
      </c>
      <c r="E37" s="11">
        <f>+E38+E40+E41</f>
        <v>504000</v>
      </c>
      <c r="F37" s="11">
        <f>+F38+F40+F41</f>
        <v>400500</v>
      </c>
      <c r="G37" s="11">
        <f>+G38+G40+G41</f>
        <v>400500</v>
      </c>
      <c r="H37" s="11">
        <f>+H38+H40+H41</f>
        <v>400500</v>
      </c>
      <c r="I37" s="11">
        <f>+I38+I40+I41</f>
        <v>308545</v>
      </c>
      <c r="J37" s="11">
        <f>H37-I37</f>
        <v>91955</v>
      </c>
      <c r="K37" s="11">
        <f>+K38+K40+K41</f>
        <v>335165</v>
      </c>
    </row>
    <row r="38" spans="1:11" s="6" customFormat="1" ht="22.5" x14ac:dyDescent="0.25">
      <c r="A38" s="10" t="s">
        <v>103</v>
      </c>
      <c r="B38" s="10" t="s">
        <v>104</v>
      </c>
      <c r="C38" s="10" t="s">
        <v>105</v>
      </c>
      <c r="D38" s="11">
        <f>D39</f>
        <v>286000</v>
      </c>
      <c r="E38" s="11">
        <f>E39</f>
        <v>286000</v>
      </c>
      <c r="F38" s="11">
        <f>F39</f>
        <v>263500</v>
      </c>
      <c r="G38" s="11">
        <f>G39</f>
        <v>263500</v>
      </c>
      <c r="H38" s="11">
        <f>H39</f>
        <v>263500</v>
      </c>
      <c r="I38" s="11">
        <f>I39</f>
        <v>201218</v>
      </c>
      <c r="J38" s="11">
        <f>H38-I38</f>
        <v>62282</v>
      </c>
      <c r="K38" s="11">
        <f>K39</f>
        <v>227838</v>
      </c>
    </row>
    <row r="39" spans="1:11" s="6" customFormat="1" x14ac:dyDescent="0.25">
      <c r="A39" s="10" t="s">
        <v>106</v>
      </c>
      <c r="B39" s="10" t="s">
        <v>107</v>
      </c>
      <c r="C39" s="10" t="s">
        <v>108</v>
      </c>
      <c r="D39" s="11">
        <v>286000</v>
      </c>
      <c r="E39" s="11">
        <v>286000</v>
      </c>
      <c r="F39" s="11">
        <v>263500</v>
      </c>
      <c r="G39" s="11">
        <v>263500</v>
      </c>
      <c r="H39" s="11">
        <v>263500</v>
      </c>
      <c r="I39" s="11">
        <v>201218</v>
      </c>
      <c r="J39" s="11">
        <f>H39-I39</f>
        <v>62282</v>
      </c>
      <c r="K39" s="11">
        <v>227838</v>
      </c>
    </row>
    <row r="40" spans="1:11" s="6" customFormat="1" x14ac:dyDescent="0.25">
      <c r="A40" s="10" t="s">
        <v>109</v>
      </c>
      <c r="B40" s="10" t="s">
        <v>110</v>
      </c>
      <c r="C40" s="10" t="s">
        <v>111</v>
      </c>
      <c r="D40" s="11">
        <v>12000</v>
      </c>
      <c r="E40" s="11">
        <v>12000</v>
      </c>
      <c r="F40" s="11">
        <v>12000</v>
      </c>
      <c r="G40" s="11">
        <v>12000</v>
      </c>
      <c r="H40" s="11">
        <v>12000</v>
      </c>
      <c r="I40" s="11">
        <v>0</v>
      </c>
      <c r="J40" s="11">
        <f>H40-I40</f>
        <v>12000</v>
      </c>
      <c r="K40" s="11">
        <v>0</v>
      </c>
    </row>
    <row r="41" spans="1:11" s="6" customFormat="1" ht="22.5" x14ac:dyDescent="0.25">
      <c r="A41" s="10" t="s">
        <v>112</v>
      </c>
      <c r="B41" s="10" t="s">
        <v>113</v>
      </c>
      <c r="C41" s="10" t="s">
        <v>114</v>
      </c>
      <c r="D41" s="11">
        <f>D42</f>
        <v>206000</v>
      </c>
      <c r="E41" s="11">
        <f>E42</f>
        <v>206000</v>
      </c>
      <c r="F41" s="11">
        <f>F42</f>
        <v>125000</v>
      </c>
      <c r="G41" s="11">
        <f>G42</f>
        <v>125000</v>
      </c>
      <c r="H41" s="11">
        <f>H42</f>
        <v>125000</v>
      </c>
      <c r="I41" s="11">
        <f>I42</f>
        <v>107327</v>
      </c>
      <c r="J41" s="11">
        <f>H41-I41</f>
        <v>17673</v>
      </c>
      <c r="K41" s="11">
        <f>K42</f>
        <v>107327</v>
      </c>
    </row>
    <row r="42" spans="1:11" s="6" customFormat="1" x14ac:dyDescent="0.25">
      <c r="A42" s="10" t="s">
        <v>115</v>
      </c>
      <c r="B42" s="10" t="s">
        <v>116</v>
      </c>
      <c r="C42" s="10" t="s">
        <v>117</v>
      </c>
      <c r="D42" s="11">
        <v>206000</v>
      </c>
      <c r="E42" s="11">
        <v>206000</v>
      </c>
      <c r="F42" s="11">
        <v>125000</v>
      </c>
      <c r="G42" s="11">
        <v>125000</v>
      </c>
      <c r="H42" s="11">
        <v>125000</v>
      </c>
      <c r="I42" s="11">
        <v>107327</v>
      </c>
      <c r="J42" s="11">
        <f>H42-I42</f>
        <v>17673</v>
      </c>
      <c r="K42" s="11">
        <v>107327</v>
      </c>
    </row>
    <row r="43" spans="1:11" s="6" customFormat="1" ht="33" x14ac:dyDescent="0.25">
      <c r="A43" s="10" t="s">
        <v>118</v>
      </c>
      <c r="B43" s="10" t="s">
        <v>119</v>
      </c>
      <c r="C43" s="10" t="s">
        <v>120</v>
      </c>
      <c r="D43" s="11">
        <f>D44+D49</f>
        <v>2418200</v>
      </c>
      <c r="E43" s="11">
        <f>E44+E49</f>
        <v>2418200</v>
      </c>
      <c r="F43" s="11">
        <f>F44+F49</f>
        <v>1820900</v>
      </c>
      <c r="G43" s="11">
        <f>G44+G49</f>
        <v>1820900</v>
      </c>
      <c r="H43" s="11">
        <f>H44+H49</f>
        <v>1820900</v>
      </c>
      <c r="I43" s="11">
        <f>I44+I49</f>
        <v>345302</v>
      </c>
      <c r="J43" s="11">
        <f>H43-I43</f>
        <v>1475598</v>
      </c>
      <c r="K43" s="11">
        <f>K44+K49</f>
        <v>252497</v>
      </c>
    </row>
    <row r="44" spans="1:11" s="6" customFormat="1" ht="22.5" x14ac:dyDescent="0.25">
      <c r="A44" s="10" t="s">
        <v>121</v>
      </c>
      <c r="B44" s="10" t="s">
        <v>122</v>
      </c>
      <c r="C44" s="10" t="s">
        <v>123</v>
      </c>
      <c r="D44" s="11">
        <f>+D45+D47+D48</f>
        <v>412200</v>
      </c>
      <c r="E44" s="11">
        <f>+E45+E47+E48</f>
        <v>412200</v>
      </c>
      <c r="F44" s="11">
        <f>+F45+F47+F48</f>
        <v>316400</v>
      </c>
      <c r="G44" s="11">
        <f>+G45+G47+G48</f>
        <v>316400</v>
      </c>
      <c r="H44" s="11">
        <f>+H45+H47+H48</f>
        <v>316400</v>
      </c>
      <c r="I44" s="11">
        <f>+I45+I47+I48</f>
        <v>226907</v>
      </c>
      <c r="J44" s="11">
        <f>H44-I44</f>
        <v>89493</v>
      </c>
      <c r="K44" s="11">
        <f>+K45+K47+K48</f>
        <v>252140</v>
      </c>
    </row>
    <row r="45" spans="1:11" s="6" customFormat="1" ht="22.5" x14ac:dyDescent="0.25">
      <c r="A45" s="10" t="s">
        <v>124</v>
      </c>
      <c r="B45" s="10" t="s">
        <v>125</v>
      </c>
      <c r="C45" s="10" t="s">
        <v>126</v>
      </c>
      <c r="D45" s="11">
        <f>D46</f>
        <v>201800</v>
      </c>
      <c r="E45" s="11">
        <f>E46</f>
        <v>201800</v>
      </c>
      <c r="F45" s="11">
        <f>F46</f>
        <v>153600</v>
      </c>
      <c r="G45" s="11">
        <f>G46</f>
        <v>153600</v>
      </c>
      <c r="H45" s="11">
        <f>H46</f>
        <v>153600</v>
      </c>
      <c r="I45" s="11">
        <f>I46</f>
        <v>114473</v>
      </c>
      <c r="J45" s="11">
        <f>H45-I45</f>
        <v>39127</v>
      </c>
      <c r="K45" s="11">
        <f>K46</f>
        <v>75648</v>
      </c>
    </row>
    <row r="46" spans="1:11" s="6" customFormat="1" x14ac:dyDescent="0.25">
      <c r="A46" s="10" t="s">
        <v>127</v>
      </c>
      <c r="B46" s="10" t="s">
        <v>128</v>
      </c>
      <c r="C46" s="10" t="s">
        <v>129</v>
      </c>
      <c r="D46" s="11">
        <v>201800</v>
      </c>
      <c r="E46" s="11">
        <v>201800</v>
      </c>
      <c r="F46" s="11">
        <v>153600</v>
      </c>
      <c r="G46" s="11">
        <v>153600</v>
      </c>
      <c r="H46" s="11">
        <v>153600</v>
      </c>
      <c r="I46" s="11">
        <v>114473</v>
      </c>
      <c r="J46" s="11">
        <f>H46-I46</f>
        <v>39127</v>
      </c>
      <c r="K46" s="11">
        <v>75648</v>
      </c>
    </row>
    <row r="47" spans="1:11" s="6" customFormat="1" x14ac:dyDescent="0.25">
      <c r="A47" s="10" t="s">
        <v>130</v>
      </c>
      <c r="B47" s="10" t="s">
        <v>131</v>
      </c>
      <c r="C47" s="10" t="s">
        <v>132</v>
      </c>
      <c r="D47" s="11">
        <v>142000</v>
      </c>
      <c r="E47" s="11">
        <v>142000</v>
      </c>
      <c r="F47" s="11">
        <v>106500</v>
      </c>
      <c r="G47" s="11">
        <v>106500</v>
      </c>
      <c r="H47" s="11">
        <v>106500</v>
      </c>
      <c r="I47" s="11">
        <v>64514</v>
      </c>
      <c r="J47" s="11">
        <f>H47-I47</f>
        <v>41986</v>
      </c>
      <c r="K47" s="11">
        <v>57600</v>
      </c>
    </row>
    <row r="48" spans="1:11" s="6" customFormat="1" ht="22.5" x14ac:dyDescent="0.25">
      <c r="A48" s="10" t="s">
        <v>133</v>
      </c>
      <c r="B48" s="10" t="s">
        <v>134</v>
      </c>
      <c r="C48" s="10" t="s">
        <v>135</v>
      </c>
      <c r="D48" s="11">
        <v>68400</v>
      </c>
      <c r="E48" s="11">
        <v>68400</v>
      </c>
      <c r="F48" s="11">
        <v>56300</v>
      </c>
      <c r="G48" s="11">
        <v>56300</v>
      </c>
      <c r="H48" s="11">
        <v>56300</v>
      </c>
      <c r="I48" s="11">
        <v>47920</v>
      </c>
      <c r="J48" s="11">
        <f>H48-I48</f>
        <v>8380</v>
      </c>
      <c r="K48" s="11">
        <v>118892</v>
      </c>
    </row>
    <row r="49" spans="1:12" s="6" customFormat="1" ht="22.5" x14ac:dyDescent="0.25">
      <c r="A49" s="10" t="s">
        <v>136</v>
      </c>
      <c r="B49" s="10" t="s">
        <v>137</v>
      </c>
      <c r="C49" s="10" t="s">
        <v>138</v>
      </c>
      <c r="D49" s="11">
        <f>+D50+D51</f>
        <v>2006000</v>
      </c>
      <c r="E49" s="11">
        <f>+E50+E51</f>
        <v>2006000</v>
      </c>
      <c r="F49" s="11">
        <f>+F50+F51</f>
        <v>1504500</v>
      </c>
      <c r="G49" s="11">
        <f>+G50+G51</f>
        <v>1504500</v>
      </c>
      <c r="H49" s="11">
        <f>+H50+H51</f>
        <v>1504500</v>
      </c>
      <c r="I49" s="11">
        <f>+I50+I51</f>
        <v>118395</v>
      </c>
      <c r="J49" s="11">
        <f>H49-I49</f>
        <v>1386105</v>
      </c>
      <c r="K49" s="11">
        <f>+K50+K51</f>
        <v>357</v>
      </c>
    </row>
    <row r="50" spans="1:12" s="6" customFormat="1" x14ac:dyDescent="0.25">
      <c r="A50" s="10" t="s">
        <v>139</v>
      </c>
      <c r="B50" s="10" t="s">
        <v>140</v>
      </c>
      <c r="C50" s="10" t="s">
        <v>141</v>
      </c>
      <c r="D50" s="11">
        <v>2000000</v>
      </c>
      <c r="E50" s="11">
        <v>2000000</v>
      </c>
      <c r="F50" s="11">
        <v>1500000</v>
      </c>
      <c r="G50" s="11">
        <v>1500000</v>
      </c>
      <c r="H50" s="11">
        <v>1500000</v>
      </c>
      <c r="I50" s="11">
        <v>118038</v>
      </c>
      <c r="J50" s="11">
        <f>H50-I50</f>
        <v>1381962</v>
      </c>
      <c r="K50" s="11">
        <v>0</v>
      </c>
    </row>
    <row r="51" spans="1:12" s="6" customFormat="1" x14ac:dyDescent="0.25">
      <c r="A51" s="10" t="s">
        <v>142</v>
      </c>
      <c r="B51" s="10" t="s">
        <v>143</v>
      </c>
      <c r="C51" s="10" t="s">
        <v>144</v>
      </c>
      <c r="D51" s="11">
        <v>6000</v>
      </c>
      <c r="E51" s="11">
        <v>6000</v>
      </c>
      <c r="F51" s="11">
        <v>4500</v>
      </c>
      <c r="G51" s="11">
        <v>4500</v>
      </c>
      <c r="H51" s="11">
        <v>4500</v>
      </c>
      <c r="I51" s="11">
        <v>357</v>
      </c>
      <c r="J51" s="11">
        <f>H51-I51</f>
        <v>4143</v>
      </c>
      <c r="K51" s="11">
        <v>357</v>
      </c>
    </row>
    <row r="52" spans="1:12" s="6" customFormat="1" ht="22.5" x14ac:dyDescent="0.25">
      <c r="A52" s="10" t="s">
        <v>145</v>
      </c>
      <c r="B52" s="10" t="s">
        <v>146</v>
      </c>
      <c r="C52" s="10" t="s">
        <v>147</v>
      </c>
      <c r="D52" s="11">
        <f>+D53+D56</f>
        <v>5226000</v>
      </c>
      <c r="E52" s="11">
        <f>+E53+E56</f>
        <v>5226000</v>
      </c>
      <c r="F52" s="11">
        <f>+F53+F56</f>
        <v>3925000</v>
      </c>
      <c r="G52" s="11">
        <f>+G53+G56</f>
        <v>3925000</v>
      </c>
      <c r="H52" s="11">
        <f>+H53+H56</f>
        <v>3925000</v>
      </c>
      <c r="I52" s="11">
        <f>+I53+I56</f>
        <v>2686011</v>
      </c>
      <c r="J52" s="11">
        <f>H52-I52</f>
        <v>1238989</v>
      </c>
      <c r="K52" s="11">
        <f>+K53+K56</f>
        <v>10247</v>
      </c>
    </row>
    <row r="53" spans="1:12" s="6" customFormat="1" ht="22.5" x14ac:dyDescent="0.25">
      <c r="A53" s="10" t="s">
        <v>148</v>
      </c>
      <c r="B53" s="10" t="s">
        <v>149</v>
      </c>
      <c r="C53" s="10" t="s">
        <v>150</v>
      </c>
      <c r="D53" s="11">
        <f>D54</f>
        <v>5210000</v>
      </c>
      <c r="E53" s="11">
        <f>E54</f>
        <v>5210000</v>
      </c>
      <c r="F53" s="11">
        <f>F54</f>
        <v>3913000</v>
      </c>
      <c r="G53" s="11">
        <f>G54</f>
        <v>3913000</v>
      </c>
      <c r="H53" s="11">
        <f>H54</f>
        <v>3913000</v>
      </c>
      <c r="I53" s="11">
        <f>I54</f>
        <v>2686011</v>
      </c>
      <c r="J53" s="11">
        <f>H53-I53</f>
        <v>1226989</v>
      </c>
      <c r="K53" s="11">
        <f>K54</f>
        <v>9881</v>
      </c>
    </row>
    <row r="54" spans="1:12" s="6" customFormat="1" ht="22.5" x14ac:dyDescent="0.25">
      <c r="A54" s="10" t="s">
        <v>151</v>
      </c>
      <c r="B54" s="10" t="s">
        <v>152</v>
      </c>
      <c r="C54" s="10" t="s">
        <v>153</v>
      </c>
      <c r="D54" s="11">
        <f>D55</f>
        <v>5210000</v>
      </c>
      <c r="E54" s="11">
        <f>E55</f>
        <v>5210000</v>
      </c>
      <c r="F54" s="11">
        <f>F55</f>
        <v>3913000</v>
      </c>
      <c r="G54" s="11">
        <f>G55</f>
        <v>3913000</v>
      </c>
      <c r="H54" s="11">
        <f>H55</f>
        <v>3913000</v>
      </c>
      <c r="I54" s="11">
        <f>I55</f>
        <v>2686011</v>
      </c>
      <c r="J54" s="11">
        <f>H54-I54</f>
        <v>1226989</v>
      </c>
      <c r="K54" s="11">
        <f>K55</f>
        <v>9881</v>
      </c>
    </row>
    <row r="55" spans="1:12" s="6" customFormat="1" x14ac:dyDescent="0.25">
      <c r="A55" s="10" t="s">
        <v>154</v>
      </c>
      <c r="B55" s="10" t="s">
        <v>155</v>
      </c>
      <c r="C55" s="10" t="s">
        <v>156</v>
      </c>
      <c r="D55" s="11">
        <v>5210000</v>
      </c>
      <c r="E55" s="11">
        <v>5210000</v>
      </c>
      <c r="F55" s="11">
        <v>3913000</v>
      </c>
      <c r="G55" s="11">
        <v>3913000</v>
      </c>
      <c r="H55" s="11">
        <v>3913000</v>
      </c>
      <c r="I55" s="11">
        <v>2686011</v>
      </c>
      <c r="J55" s="11">
        <f>H55-I55</f>
        <v>1226989</v>
      </c>
      <c r="K55" s="11">
        <v>9881</v>
      </c>
    </row>
    <row r="56" spans="1:12" s="6" customFormat="1" ht="22.5" x14ac:dyDescent="0.25">
      <c r="A56" s="10" t="s">
        <v>157</v>
      </c>
      <c r="B56" s="10" t="s">
        <v>158</v>
      </c>
      <c r="C56" s="10" t="s">
        <v>159</v>
      </c>
      <c r="D56" s="11">
        <f>+D57</f>
        <v>16000</v>
      </c>
      <c r="E56" s="11">
        <f>+E57</f>
        <v>16000</v>
      </c>
      <c r="F56" s="11">
        <f>+F57</f>
        <v>12000</v>
      </c>
      <c r="G56" s="11">
        <f>+G57</f>
        <v>12000</v>
      </c>
      <c r="H56" s="11">
        <f>+H57</f>
        <v>12000</v>
      </c>
      <c r="I56" s="11">
        <f>+I57</f>
        <v>0</v>
      </c>
      <c r="J56" s="11">
        <f>H56-I56</f>
        <v>12000</v>
      </c>
      <c r="K56" s="11">
        <f>+K57</f>
        <v>366</v>
      </c>
    </row>
    <row r="57" spans="1:12" s="6" customFormat="1" x14ac:dyDescent="0.25">
      <c r="A57" s="10" t="s">
        <v>160</v>
      </c>
      <c r="B57" s="10" t="s">
        <v>161</v>
      </c>
      <c r="C57" s="10" t="s">
        <v>162</v>
      </c>
      <c r="D57" s="11">
        <v>16000</v>
      </c>
      <c r="E57" s="11">
        <v>16000</v>
      </c>
      <c r="F57" s="11">
        <v>12000</v>
      </c>
      <c r="G57" s="11">
        <v>12000</v>
      </c>
      <c r="H57" s="11">
        <v>12000</v>
      </c>
      <c r="I57" s="11">
        <v>0</v>
      </c>
      <c r="J57" s="11">
        <f>H57-I57</f>
        <v>12000</v>
      </c>
      <c r="K57" s="11">
        <v>366</v>
      </c>
    </row>
    <row r="58" spans="1:12" s="6" customFormat="1" x14ac:dyDescent="0.25">
      <c r="A58" s="10" t="s">
        <v>163</v>
      </c>
      <c r="B58" s="10" t="s">
        <v>164</v>
      </c>
      <c r="C58" s="10" t="s">
        <v>165</v>
      </c>
      <c r="D58" s="11">
        <v>0</v>
      </c>
      <c r="E58" s="11">
        <v>-5100</v>
      </c>
      <c r="F58" s="11">
        <v>-2100</v>
      </c>
      <c r="G58" s="11">
        <v>0</v>
      </c>
      <c r="H58" s="11">
        <v>0</v>
      </c>
      <c r="I58" s="11">
        <v>117873</v>
      </c>
      <c r="J58" s="11">
        <f>H58-I58</f>
        <v>-117873</v>
      </c>
      <c r="K58" s="11">
        <v>0</v>
      </c>
    </row>
    <row r="59" spans="1:12" s="6" customFormat="1" x14ac:dyDescent="0.25">
      <c r="A59" s="10" t="s">
        <v>166</v>
      </c>
      <c r="B59" s="10" t="s">
        <v>167</v>
      </c>
      <c r="C59" s="10" t="s">
        <v>168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117873</v>
      </c>
      <c r="J59" s="11">
        <f>H59-I59</f>
        <v>-117873</v>
      </c>
      <c r="K59" s="11">
        <v>0</v>
      </c>
    </row>
    <row r="60" spans="1:12" s="6" customFormat="1" x14ac:dyDescent="0.25">
      <c r="A60" s="10" t="s">
        <v>169</v>
      </c>
      <c r="B60" s="10" t="s">
        <v>170</v>
      </c>
      <c r="C60" s="10" t="s">
        <v>171</v>
      </c>
      <c r="D60" s="11">
        <v>0</v>
      </c>
      <c r="E60" s="11">
        <v>0</v>
      </c>
      <c r="F60" s="11">
        <v>3000</v>
      </c>
      <c r="G60" s="11">
        <v>0</v>
      </c>
      <c r="H60" s="11">
        <v>0</v>
      </c>
      <c r="I60" s="11">
        <v>117874</v>
      </c>
      <c r="J60" s="11">
        <f>H60-I60</f>
        <v>-117874</v>
      </c>
      <c r="K60" s="11">
        <v>0</v>
      </c>
    </row>
    <row r="61" spans="1:12" s="6" customFormat="1" x14ac:dyDescent="0.25">
      <c r="A61" s="10" t="s">
        <v>172</v>
      </c>
      <c r="B61" s="10" t="s">
        <v>173</v>
      </c>
      <c r="C61" s="10" t="s">
        <v>174</v>
      </c>
      <c r="D61" s="11">
        <v>0</v>
      </c>
      <c r="E61" s="11">
        <v>-5100</v>
      </c>
      <c r="F61" s="11">
        <v>-2100</v>
      </c>
      <c r="G61" s="11">
        <v>0</v>
      </c>
      <c r="H61" s="11">
        <v>0</v>
      </c>
      <c r="I61" s="11">
        <v>0</v>
      </c>
      <c r="J61" s="11">
        <f>H61-I61</f>
        <v>0</v>
      </c>
      <c r="K61" s="11">
        <v>0</v>
      </c>
    </row>
    <row r="62" spans="1:12" s="6" customFormat="1" x14ac:dyDescent="0.25">
      <c r="A62" s="10" t="s">
        <v>175</v>
      </c>
      <c r="B62" s="10" t="s">
        <v>176</v>
      </c>
      <c r="C62" s="10" t="s">
        <v>177</v>
      </c>
      <c r="D62" s="11">
        <v>0</v>
      </c>
      <c r="E62" s="11">
        <v>-5100</v>
      </c>
      <c r="F62" s="11">
        <v>-5100</v>
      </c>
      <c r="G62" s="11">
        <v>0</v>
      </c>
      <c r="H62" s="11">
        <v>0</v>
      </c>
      <c r="I62" s="11">
        <v>-1</v>
      </c>
      <c r="J62" s="11">
        <f>H62-I62</f>
        <v>1</v>
      </c>
      <c r="K62" s="11">
        <v>0</v>
      </c>
    </row>
    <row r="63" spans="1:12" s="6" customFormat="1" x14ac:dyDescent="0.25">
      <c r="A63" s="8"/>
      <c r="B63" s="8"/>
      <c r="C63" s="8"/>
      <c r="D63" s="9"/>
      <c r="E63" s="9"/>
      <c r="F63" s="9"/>
      <c r="G63" s="9"/>
      <c r="H63" s="9"/>
      <c r="I63" s="9"/>
      <c r="J63" s="9"/>
      <c r="K63" s="9"/>
    </row>
    <row r="64" spans="1:12" x14ac:dyDescent="0.25">
      <c r="A64" s="13" t="s">
        <v>178</v>
      </c>
      <c r="B64" s="13"/>
      <c r="C64" s="13"/>
      <c r="D64" s="13"/>
      <c r="E64" s="13" t="s">
        <v>180</v>
      </c>
      <c r="F64" s="13"/>
      <c r="G64" s="13"/>
      <c r="H64" s="13"/>
      <c r="I64" s="13" t="s">
        <v>180</v>
      </c>
      <c r="J64" s="13"/>
      <c r="K64" s="13"/>
      <c r="L64" s="13"/>
    </row>
    <row r="65" spans="1:12" x14ac:dyDescent="0.25">
      <c r="A65" s="3" t="s">
        <v>179</v>
      </c>
      <c r="B65" s="3"/>
      <c r="C65" s="3"/>
      <c r="D65" s="3"/>
      <c r="E65" s="3"/>
      <c r="F65" s="3"/>
      <c r="G65" s="3"/>
      <c r="H65" s="3"/>
      <c r="I65" s="3" t="s">
        <v>181</v>
      </c>
      <c r="J65" s="3"/>
      <c r="K65" s="3"/>
      <c r="L65" s="3"/>
    </row>
    <row r="127" spans="1:20" x14ac:dyDescent="0.25">
      <c r="A127" s="12"/>
      <c r="B127" s="12"/>
      <c r="C127" s="12"/>
      <c r="D127" s="12"/>
      <c r="I127" s="12"/>
      <c r="J127" s="12"/>
      <c r="K127" s="12"/>
      <c r="L127" s="12"/>
      <c r="Q127" s="12"/>
      <c r="R127" s="12"/>
      <c r="S127" s="12"/>
      <c r="T127" s="12"/>
    </row>
  </sheetData>
  <mergeCells count="21">
    <mergeCell ref="A64:D64"/>
    <mergeCell ref="A65:D65"/>
    <mergeCell ref="E64:H64"/>
    <mergeCell ref="E65:H65"/>
    <mergeCell ref="I64:L64"/>
    <mergeCell ref="I65:L65"/>
    <mergeCell ref="A9:B9"/>
    <mergeCell ref="C7:C8"/>
    <mergeCell ref="D7:D8"/>
    <mergeCell ref="E7:F7"/>
    <mergeCell ref="G7:G8"/>
    <mergeCell ref="H7:H8"/>
    <mergeCell ref="A1:K1"/>
    <mergeCell ref="A2:K2"/>
    <mergeCell ref="A3:K3"/>
    <mergeCell ref="A4:K4"/>
    <mergeCell ref="A5:K5"/>
    <mergeCell ref="A7:B8"/>
    <mergeCell ref="I7:I8"/>
    <mergeCell ref="J7:J8"/>
    <mergeCell ref="K7:K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2018-11-14T07:01:57Z</dcterms:created>
  <dcterms:modified xsi:type="dcterms:W3CDTF">2018-11-14T07:02:00Z</dcterms:modified>
</cp:coreProperties>
</file>